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январь\"/>
    </mc:Choice>
  </mc:AlternateContent>
  <bookViews>
    <workbookView xWindow="0" yWindow="0" windowWidth="28800" windowHeight="123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'!$D$2:$D$171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'!$7:$10</definedName>
    <definedName name="_xlnm.Print_Area" localSheetId="2">'Выполнение работ'!$A$1:$Q$81</definedName>
    <definedName name="_xlnm.Print_Area" localSheetId="3">'Финансирование '!$A$1:$BB$154</definedName>
  </definedNames>
  <calcPr calcId="152511"/>
</workbook>
</file>

<file path=xl/calcChain.xml><?xml version="1.0" encoding="utf-8"?>
<calcChain xmlns="http://schemas.openxmlformats.org/spreadsheetml/2006/main">
  <c r="G138" i="13" l="1"/>
  <c r="G136" i="13"/>
  <c r="G134" i="13"/>
  <c r="G133" i="13"/>
  <c r="G132" i="13"/>
  <c r="G128" i="13"/>
  <c r="G126" i="13"/>
  <c r="G122" i="13"/>
  <c r="G120" i="13"/>
  <c r="G116" i="13"/>
  <c r="G114" i="13"/>
  <c r="G107" i="13"/>
  <c r="G106" i="13"/>
  <c r="G104" i="13"/>
  <c r="G103" i="13"/>
  <c r="G102" i="13"/>
  <c r="G98" i="13"/>
  <c r="G96" i="13"/>
  <c r="G71" i="13"/>
  <c r="G69" i="13"/>
  <c r="G50" i="13"/>
  <c r="G49" i="13"/>
  <c r="G48" i="13"/>
  <c r="G38" i="13"/>
  <c r="G37" i="13"/>
  <c r="G36" i="13"/>
  <c r="G127" i="13"/>
  <c r="AZ134" i="13" l="1"/>
  <c r="AY134" i="13"/>
  <c r="AW134" i="13"/>
  <c r="AV134" i="13"/>
  <c r="AU134" i="13"/>
  <c r="AT134" i="13"/>
  <c r="AR134" i="13"/>
  <c r="AQ134" i="13"/>
  <c r="AP134" i="13"/>
  <c r="AO134" i="13"/>
  <c r="AM134" i="13"/>
  <c r="AL134" i="13"/>
  <c r="AK134" i="13"/>
  <c r="AJ134" i="13"/>
  <c r="AH134" i="13"/>
  <c r="AG134" i="13"/>
  <c r="AF134" i="13"/>
  <c r="AE134" i="13"/>
  <c r="AC134" i="13"/>
  <c r="AB134" i="13"/>
  <c r="AA134" i="13"/>
  <c r="Z134" i="13"/>
  <c r="X134" i="13"/>
  <c r="W134" i="13"/>
  <c r="U134" i="13"/>
  <c r="T134" i="13"/>
  <c r="T132" i="13" s="1"/>
  <c r="R134" i="13"/>
  <c r="Q134" i="13"/>
  <c r="O134" i="13"/>
  <c r="N134" i="13"/>
  <c r="L134" i="13"/>
  <c r="K134" i="13"/>
  <c r="I134" i="13"/>
  <c r="H134" i="13"/>
  <c r="H132" i="13" s="1"/>
  <c r="AT133" i="13"/>
  <c r="AZ133" i="13"/>
  <c r="AZ132" i="13" s="1"/>
  <c r="AY133" i="13"/>
  <c r="AW133" i="13"/>
  <c r="AV133" i="13"/>
  <c r="AU133" i="13"/>
  <c r="AR133" i="13"/>
  <c r="AQ133" i="13"/>
  <c r="AP133" i="13"/>
  <c r="AO133" i="13"/>
  <c r="AM133" i="13"/>
  <c r="AL133" i="13"/>
  <c r="AK133" i="13"/>
  <c r="AJ133" i="13"/>
  <c r="AH133" i="13"/>
  <c r="AG133" i="13"/>
  <c r="AF133" i="13"/>
  <c r="AE133" i="13"/>
  <c r="AC133" i="13"/>
  <c r="AB133" i="13"/>
  <c r="AA133" i="13"/>
  <c r="Z133" i="13"/>
  <c r="X133" i="13"/>
  <c r="W133" i="13"/>
  <c r="U133" i="13"/>
  <c r="T133" i="13"/>
  <c r="R133" i="13"/>
  <c r="Q133" i="13"/>
  <c r="O133" i="13"/>
  <c r="N133" i="13"/>
  <c r="L133" i="13"/>
  <c r="F133" i="13" s="1"/>
  <c r="K133" i="13"/>
  <c r="I133" i="13"/>
  <c r="H133" i="13"/>
  <c r="F135" i="13"/>
  <c r="F134" i="13"/>
  <c r="E135" i="13"/>
  <c r="E134" i="13"/>
  <c r="E133" i="13"/>
  <c r="AY132" i="13"/>
  <c r="AW132" i="13"/>
  <c r="AV132" i="13"/>
  <c r="AU132" i="13"/>
  <c r="AT132" i="13"/>
  <c r="AQ132" i="13"/>
  <c r="AO132" i="13"/>
  <c r="AM132" i="13"/>
  <c r="AL132" i="13"/>
  <c r="AK132" i="13"/>
  <c r="AJ132" i="13"/>
  <c r="AG132" i="13"/>
  <c r="AE132" i="13"/>
  <c r="AC132" i="13"/>
  <c r="AB132" i="13"/>
  <c r="AA132" i="13"/>
  <c r="Z132" i="13"/>
  <c r="W132" i="13"/>
  <c r="U132" i="13"/>
  <c r="Q132" i="13"/>
  <c r="O132" i="13"/>
  <c r="N132" i="13"/>
  <c r="K132" i="13"/>
  <c r="I132" i="13"/>
  <c r="AZ139" i="13"/>
  <c r="AY139" i="13"/>
  <c r="AZ138" i="13"/>
  <c r="AY138" i="13"/>
  <c r="AZ137" i="13"/>
  <c r="AY137" i="13"/>
  <c r="AZ136" i="13"/>
  <c r="AY136" i="13"/>
  <c r="AW139" i="13"/>
  <c r="AV139" i="13"/>
  <c r="AU139" i="13"/>
  <c r="AT139" i="13"/>
  <c r="AW138" i="13"/>
  <c r="AV138" i="13"/>
  <c r="AU138" i="13"/>
  <c r="AT138" i="13"/>
  <c r="AW137" i="13"/>
  <c r="AV137" i="13"/>
  <c r="AU137" i="13"/>
  <c r="AT137" i="13"/>
  <c r="AW136" i="13"/>
  <c r="AV136" i="13"/>
  <c r="AU136" i="13"/>
  <c r="AT136" i="13"/>
  <c r="AR139" i="13"/>
  <c r="AQ139" i="13"/>
  <c r="AP139" i="13"/>
  <c r="AO139" i="13"/>
  <c r="AR138" i="13"/>
  <c r="AQ138" i="13"/>
  <c r="AP138" i="13"/>
  <c r="AO138" i="13"/>
  <c r="AR137" i="13"/>
  <c r="AQ137" i="13"/>
  <c r="AP137" i="13"/>
  <c r="AO137" i="13"/>
  <c r="AR136" i="13"/>
  <c r="AQ136" i="13"/>
  <c r="AP136" i="13"/>
  <c r="AO136" i="13"/>
  <c r="AM139" i="13"/>
  <c r="AL139" i="13"/>
  <c r="AK139" i="13"/>
  <c r="AJ139" i="13"/>
  <c r="AM138" i="13"/>
  <c r="AL138" i="13"/>
  <c r="AK138" i="13"/>
  <c r="AJ138" i="13"/>
  <c r="AM137" i="13"/>
  <c r="AL137" i="13"/>
  <c r="AK137" i="13"/>
  <c r="AJ137" i="13"/>
  <c r="AM136" i="13"/>
  <c r="AL136" i="13"/>
  <c r="AK136" i="13"/>
  <c r="AJ136" i="13"/>
  <c r="AH139" i="13"/>
  <c r="AG139" i="13"/>
  <c r="AF139" i="13"/>
  <c r="AE139" i="13"/>
  <c r="AH138" i="13"/>
  <c r="AG138" i="13"/>
  <c r="AF138" i="13"/>
  <c r="AE138" i="13"/>
  <c r="AH137" i="13"/>
  <c r="AG137" i="13"/>
  <c r="AF137" i="13"/>
  <c r="AE137" i="13"/>
  <c r="E137" i="13" s="1"/>
  <c r="AH136" i="13"/>
  <c r="AG136" i="13"/>
  <c r="AF136" i="13"/>
  <c r="AE136" i="13"/>
  <c r="AC139" i="13"/>
  <c r="AB139" i="13"/>
  <c r="AA139" i="13"/>
  <c r="Z139" i="13"/>
  <c r="AC138" i="13"/>
  <c r="AB138" i="13"/>
  <c r="AA138" i="13"/>
  <c r="Z138" i="13"/>
  <c r="AC137" i="13"/>
  <c r="AB137" i="13"/>
  <c r="AA137" i="13"/>
  <c r="Z137" i="13"/>
  <c r="AC136" i="13"/>
  <c r="AB136" i="13"/>
  <c r="AA136" i="13"/>
  <c r="Z136" i="13"/>
  <c r="X139" i="13"/>
  <c r="W139" i="13"/>
  <c r="X138" i="13"/>
  <c r="W138" i="13"/>
  <c r="X137" i="13"/>
  <c r="W137" i="13"/>
  <c r="X136" i="13"/>
  <c r="W136" i="13"/>
  <c r="U139" i="13"/>
  <c r="T139" i="13"/>
  <c r="U138" i="13"/>
  <c r="T138" i="13"/>
  <c r="U137" i="13"/>
  <c r="T137" i="13"/>
  <c r="U136" i="13"/>
  <c r="T136" i="13"/>
  <c r="R139" i="13"/>
  <c r="Q139" i="13"/>
  <c r="R138" i="13"/>
  <c r="Q138" i="13"/>
  <c r="R137" i="13"/>
  <c r="F137" i="13" s="1"/>
  <c r="Q137" i="13"/>
  <c r="R136" i="13"/>
  <c r="Q136" i="13"/>
  <c r="O139" i="13"/>
  <c r="N139" i="13"/>
  <c r="O138" i="13"/>
  <c r="F138" i="13" s="1"/>
  <c r="N138" i="13"/>
  <c r="O137" i="13"/>
  <c r="N137" i="13"/>
  <c r="O136" i="13"/>
  <c r="N136" i="13"/>
  <c r="L139" i="13"/>
  <c r="K139" i="13"/>
  <c r="L138" i="13"/>
  <c r="K138" i="13"/>
  <c r="E138" i="13" s="1"/>
  <c r="L137" i="13"/>
  <c r="K137" i="13"/>
  <c r="L136" i="13"/>
  <c r="K136" i="13"/>
  <c r="I139" i="13"/>
  <c r="I138" i="13"/>
  <c r="I137" i="13"/>
  <c r="I136" i="13" s="1"/>
  <c r="H139" i="13"/>
  <c r="H138" i="13"/>
  <c r="H137" i="13"/>
  <c r="F139" i="13"/>
  <c r="E139" i="13"/>
  <c r="G33" i="13"/>
  <c r="G31" i="13"/>
  <c r="G24" i="13"/>
  <c r="G23" i="13"/>
  <c r="G21" i="13"/>
  <c r="G19" i="13"/>
  <c r="G18" i="13"/>
  <c r="G16" i="13"/>
  <c r="AZ34" i="13"/>
  <c r="AY34" i="13"/>
  <c r="AW34" i="13"/>
  <c r="AV34" i="13"/>
  <c r="AU34" i="13"/>
  <c r="AT34" i="13"/>
  <c r="AR34" i="13"/>
  <c r="AQ34" i="13"/>
  <c r="AP34" i="13"/>
  <c r="AO34" i="13"/>
  <c r="AM34" i="13"/>
  <c r="AL34" i="13"/>
  <c r="AK34" i="13"/>
  <c r="AJ34" i="13"/>
  <c r="AH34" i="13"/>
  <c r="AG34" i="13"/>
  <c r="AF34" i="13"/>
  <c r="AE34" i="13"/>
  <c r="AC34" i="13"/>
  <c r="AB34" i="13"/>
  <c r="AA34" i="13"/>
  <c r="Z34" i="13"/>
  <c r="X34" i="13"/>
  <c r="W34" i="13"/>
  <c r="U34" i="13"/>
  <c r="T34" i="13"/>
  <c r="R34" i="13"/>
  <c r="Q34" i="13"/>
  <c r="O34" i="13"/>
  <c r="N34" i="13"/>
  <c r="L34" i="13"/>
  <c r="K34" i="13"/>
  <c r="I34" i="13"/>
  <c r="F34" i="13" s="1"/>
  <c r="AZ33" i="13"/>
  <c r="AY33" i="13"/>
  <c r="AW33" i="13"/>
  <c r="AV33" i="13"/>
  <c r="AV31" i="13" s="1"/>
  <c r="AU33" i="13"/>
  <c r="AT33" i="13"/>
  <c r="AT31" i="13" s="1"/>
  <c r="AR33" i="13"/>
  <c r="AQ33" i="13"/>
  <c r="AP33" i="13"/>
  <c r="AO33" i="13"/>
  <c r="AM33" i="13"/>
  <c r="AL33" i="13"/>
  <c r="AL31" i="13" s="1"/>
  <c r="AK33" i="13"/>
  <c r="AJ33" i="13"/>
  <c r="AJ31" i="13" s="1"/>
  <c r="AH33" i="13"/>
  <c r="AG33" i="13"/>
  <c r="AF33" i="13"/>
  <c r="AE33" i="13"/>
  <c r="AC33" i="13"/>
  <c r="AB33" i="13"/>
  <c r="AB31" i="13" s="1"/>
  <c r="AA33" i="13"/>
  <c r="Z33" i="13"/>
  <c r="Z31" i="13" s="1"/>
  <c r="X33" i="13"/>
  <c r="W33" i="13"/>
  <c r="U33" i="13"/>
  <c r="T33" i="13"/>
  <c r="T31" i="13" s="1"/>
  <c r="R33" i="13"/>
  <c r="Q33" i="13"/>
  <c r="O33" i="13"/>
  <c r="N33" i="13"/>
  <c r="N31" i="13" s="1"/>
  <c r="L33" i="13"/>
  <c r="K33" i="13"/>
  <c r="I33" i="13"/>
  <c r="AZ32" i="13"/>
  <c r="AY32" i="13"/>
  <c r="AY31" i="13" s="1"/>
  <c r="AW32" i="13"/>
  <c r="AV32" i="13"/>
  <c r="AU32" i="13"/>
  <c r="AT32" i="13"/>
  <c r="AR32" i="13"/>
  <c r="AQ32" i="13"/>
  <c r="AQ31" i="13" s="1"/>
  <c r="AP32" i="13"/>
  <c r="AO32" i="13"/>
  <c r="AO31" i="13" s="1"/>
  <c r="AM32" i="13"/>
  <c r="AL32" i="13"/>
  <c r="AK32" i="13"/>
  <c r="AJ32" i="13"/>
  <c r="AH32" i="13"/>
  <c r="AG32" i="13"/>
  <c r="AG31" i="13" s="1"/>
  <c r="AF32" i="13"/>
  <c r="AE32" i="13"/>
  <c r="AE31" i="13" s="1"/>
  <c r="AC32" i="13"/>
  <c r="AB32" i="13"/>
  <c r="AA32" i="13"/>
  <c r="Z32" i="13"/>
  <c r="X32" i="13"/>
  <c r="W32" i="13"/>
  <c r="W31" i="13" s="1"/>
  <c r="U32" i="13"/>
  <c r="T32" i="13"/>
  <c r="R32" i="13"/>
  <c r="Q32" i="13"/>
  <c r="Q31" i="13" s="1"/>
  <c r="O32" i="13"/>
  <c r="N32" i="13"/>
  <c r="L32" i="13"/>
  <c r="K32" i="13"/>
  <c r="K31" i="13" s="1"/>
  <c r="I32" i="13"/>
  <c r="F32" i="13" s="1"/>
  <c r="H34" i="13"/>
  <c r="H33" i="13"/>
  <c r="E33" i="13" s="1"/>
  <c r="H32" i="13"/>
  <c r="AZ31" i="13"/>
  <c r="AW31" i="13"/>
  <c r="AU31" i="13"/>
  <c r="AR31" i="13"/>
  <c r="AP31" i="13"/>
  <c r="AM31" i="13"/>
  <c r="AK31" i="13"/>
  <c r="AH31" i="13"/>
  <c r="AF31" i="13"/>
  <c r="AC31" i="13"/>
  <c r="AA31" i="13"/>
  <c r="X31" i="13"/>
  <c r="U31" i="13"/>
  <c r="R31" i="13"/>
  <c r="O31" i="13"/>
  <c r="L31" i="13"/>
  <c r="I31" i="13"/>
  <c r="F33" i="13"/>
  <c r="F15" i="13"/>
  <c r="F11" i="13" s="1"/>
  <c r="F14" i="13"/>
  <c r="G14" i="13" s="1"/>
  <c r="F13" i="13"/>
  <c r="E15" i="13"/>
  <c r="E11" i="13" s="1"/>
  <c r="E14" i="13"/>
  <c r="E13" i="13"/>
  <c r="AW15" i="13"/>
  <c r="AW14" i="13"/>
  <c r="AW13" i="13"/>
  <c r="AW11" i="13"/>
  <c r="AR15" i="13"/>
  <c r="AR14" i="13"/>
  <c r="AR13" i="13"/>
  <c r="AR11" i="13" s="1"/>
  <c r="AM15" i="13"/>
  <c r="AM14" i="13"/>
  <c r="AM13" i="13"/>
  <c r="AM11" i="13" s="1"/>
  <c r="AH15" i="13"/>
  <c r="AH14" i="13"/>
  <c r="AH13" i="13"/>
  <c r="AH11" i="13" s="1"/>
  <c r="AC15" i="13"/>
  <c r="AC14" i="13"/>
  <c r="AC13" i="13"/>
  <c r="AC11" i="13"/>
  <c r="N13" i="13"/>
  <c r="N11" i="13"/>
  <c r="AZ15" i="13"/>
  <c r="AY15" i="13"/>
  <c r="AZ14" i="13"/>
  <c r="AY14" i="13"/>
  <c r="BA14" i="13" s="1"/>
  <c r="AZ13" i="13"/>
  <c r="BA13" i="13" s="1"/>
  <c r="AY13" i="13"/>
  <c r="AY11" i="13"/>
  <c r="AU15" i="13"/>
  <c r="AT15" i="13"/>
  <c r="AU14" i="13"/>
  <c r="AT14" i="13"/>
  <c r="AV14" i="13" s="1"/>
  <c r="AU13" i="13"/>
  <c r="AV13" i="13" s="1"/>
  <c r="AT13" i="13"/>
  <c r="AT11" i="13"/>
  <c r="AP15" i="13"/>
  <c r="AO15" i="13"/>
  <c r="AP14" i="13"/>
  <c r="AQ14" i="13" s="1"/>
  <c r="AO14" i="13"/>
  <c r="AP13" i="13"/>
  <c r="AO13" i="13"/>
  <c r="AO11" i="13" s="1"/>
  <c r="AP11" i="13"/>
  <c r="AK15" i="13"/>
  <c r="AJ15" i="13"/>
  <c r="AK14" i="13"/>
  <c r="AJ14" i="13"/>
  <c r="AL14" i="13" s="1"/>
  <c r="AK13" i="13"/>
  <c r="AL13" i="13" s="1"/>
  <c r="AJ13" i="13"/>
  <c r="AJ11" i="13"/>
  <c r="AF15" i="13"/>
  <c r="AE15" i="13"/>
  <c r="AF14" i="13"/>
  <c r="AE14" i="13"/>
  <c r="AG14" i="13" s="1"/>
  <c r="AF13" i="13"/>
  <c r="AG13" i="13" s="1"/>
  <c r="AE13" i="13"/>
  <c r="AE11" i="13"/>
  <c r="AA15" i="13"/>
  <c r="Z15" i="13"/>
  <c r="AA14" i="13"/>
  <c r="AB14" i="13" s="1"/>
  <c r="Z14" i="13"/>
  <c r="AA13" i="13"/>
  <c r="Z13" i="13"/>
  <c r="Z11" i="13" s="1"/>
  <c r="AA11" i="13"/>
  <c r="X15" i="13"/>
  <c r="W15" i="13"/>
  <c r="X14" i="13"/>
  <c r="W14" i="13"/>
  <c r="Y14" i="13" s="1"/>
  <c r="X13" i="13"/>
  <c r="Y13" i="13" s="1"/>
  <c r="W13" i="13"/>
  <c r="W11" i="13"/>
  <c r="U15" i="13"/>
  <c r="T15" i="13"/>
  <c r="U14" i="13"/>
  <c r="T14" i="13"/>
  <c r="U13" i="13"/>
  <c r="V13" i="13" s="1"/>
  <c r="T13" i="13"/>
  <c r="T11" i="13"/>
  <c r="R15" i="13"/>
  <c r="Q15" i="13"/>
  <c r="R14" i="13"/>
  <c r="Q14" i="13"/>
  <c r="S14" i="13" s="1"/>
  <c r="R13" i="13"/>
  <c r="S13" i="13" s="1"/>
  <c r="Q13" i="13"/>
  <c r="Q11" i="13"/>
  <c r="O15" i="13"/>
  <c r="N15" i="13"/>
  <c r="O14" i="13"/>
  <c r="P14" i="13" s="1"/>
  <c r="N14" i="13"/>
  <c r="O13" i="13"/>
  <c r="O11" i="13"/>
  <c r="L15" i="13"/>
  <c r="K15" i="13"/>
  <c r="L14" i="13"/>
  <c r="K14" i="13"/>
  <c r="L13" i="13"/>
  <c r="K13" i="13"/>
  <c r="K11" i="13"/>
  <c r="I15" i="13"/>
  <c r="H15" i="13"/>
  <c r="I14" i="13"/>
  <c r="H14" i="13"/>
  <c r="J14" i="13" s="1"/>
  <c r="I13" i="13"/>
  <c r="H13" i="13"/>
  <c r="H11" i="13"/>
  <c r="G13" i="13"/>
  <c r="AZ25" i="13"/>
  <c r="AY25" i="13"/>
  <c r="AZ24" i="13"/>
  <c r="AY24" i="13"/>
  <c r="AZ23" i="13"/>
  <c r="AY23" i="13"/>
  <c r="AY21" i="13" s="1"/>
  <c r="AW25" i="13"/>
  <c r="AV25" i="13"/>
  <c r="AU25" i="13"/>
  <c r="AT25" i="13"/>
  <c r="AW24" i="13"/>
  <c r="AV24" i="13"/>
  <c r="AU24" i="13"/>
  <c r="AT24" i="13"/>
  <c r="AW23" i="13"/>
  <c r="AW21" i="13" s="1"/>
  <c r="AV23" i="13"/>
  <c r="AU23" i="13"/>
  <c r="AU21" i="13" s="1"/>
  <c r="AT23" i="13"/>
  <c r="AR25" i="13"/>
  <c r="AQ25" i="13"/>
  <c r="AP25" i="13"/>
  <c r="AO25" i="13"/>
  <c r="AR24" i="13"/>
  <c r="AQ24" i="13"/>
  <c r="AP24" i="13"/>
  <c r="AO24" i="13"/>
  <c r="AR23" i="13"/>
  <c r="AR21" i="13" s="1"/>
  <c r="AQ23" i="13"/>
  <c r="AP23" i="13"/>
  <c r="AP21" i="13" s="1"/>
  <c r="AO23" i="13"/>
  <c r="AM25" i="13"/>
  <c r="AL25" i="13"/>
  <c r="AK25" i="13"/>
  <c r="AJ25" i="13"/>
  <c r="AM24" i="13"/>
  <c r="AL24" i="13"/>
  <c r="AK24" i="13"/>
  <c r="AJ24" i="13"/>
  <c r="E24" i="13" s="1"/>
  <c r="AM23" i="13"/>
  <c r="AL23" i="13"/>
  <c r="AK23" i="13"/>
  <c r="AJ23" i="13"/>
  <c r="AH25" i="13"/>
  <c r="AG25" i="13"/>
  <c r="AF25" i="13"/>
  <c r="AE25" i="13"/>
  <c r="AH24" i="13"/>
  <c r="AG24" i="13"/>
  <c r="AF24" i="13"/>
  <c r="AE24" i="13"/>
  <c r="AH23" i="13"/>
  <c r="AG23" i="13"/>
  <c r="AF23" i="13"/>
  <c r="AE23" i="13"/>
  <c r="AC25" i="13"/>
  <c r="AB25" i="13"/>
  <c r="AA25" i="13"/>
  <c r="Z25" i="13"/>
  <c r="AC24" i="13"/>
  <c r="AB24" i="13"/>
  <c r="AA24" i="13"/>
  <c r="Z24" i="13"/>
  <c r="AC23" i="13"/>
  <c r="AB23" i="13"/>
  <c r="AA23" i="13"/>
  <c r="Z23" i="13"/>
  <c r="X25" i="13"/>
  <c r="W25" i="13"/>
  <c r="E25" i="13" s="1"/>
  <c r="X24" i="13"/>
  <c r="W24" i="13"/>
  <c r="X23" i="13"/>
  <c r="W23" i="13"/>
  <c r="E23" i="13" s="1"/>
  <c r="U25" i="13"/>
  <c r="T25" i="13"/>
  <c r="U24" i="13"/>
  <c r="T24" i="13"/>
  <c r="U23" i="13"/>
  <c r="T23" i="13"/>
  <c r="R25" i="13"/>
  <c r="Q25" i="13"/>
  <c r="R24" i="13"/>
  <c r="Q24" i="13"/>
  <c r="R23" i="13"/>
  <c r="Q23" i="13"/>
  <c r="O25" i="13"/>
  <c r="N25" i="13"/>
  <c r="O24" i="13"/>
  <c r="N24" i="13"/>
  <c r="O23" i="13"/>
  <c r="F23" i="13" s="1"/>
  <c r="N23" i="13"/>
  <c r="L25" i="13"/>
  <c r="F25" i="13" s="1"/>
  <c r="K25" i="13"/>
  <c r="L24" i="13"/>
  <c r="K24" i="13"/>
  <c r="L23" i="13"/>
  <c r="K23" i="13"/>
  <c r="I25" i="13"/>
  <c r="I24" i="13"/>
  <c r="I23" i="13"/>
  <c r="H25" i="13"/>
  <c r="H24" i="13"/>
  <c r="H23" i="13"/>
  <c r="H21" i="13" s="1"/>
  <c r="BA16" i="13"/>
  <c r="AZ21" i="13"/>
  <c r="AV21" i="13"/>
  <c r="AT21" i="13"/>
  <c r="AQ21" i="13"/>
  <c r="AO21" i="13"/>
  <c r="AM21" i="13"/>
  <c r="AL21" i="13"/>
  <c r="AK21" i="13"/>
  <c r="AJ21" i="13"/>
  <c r="AH21" i="13"/>
  <c r="AG21" i="13"/>
  <c r="AF21" i="13"/>
  <c r="AE21" i="13"/>
  <c r="AC21" i="13"/>
  <c r="AB21" i="13"/>
  <c r="AA21" i="13"/>
  <c r="Z21" i="13"/>
  <c r="X21" i="13"/>
  <c r="W21" i="13"/>
  <c r="U21" i="13"/>
  <c r="T21" i="13"/>
  <c r="R21" i="13"/>
  <c r="Q21" i="13"/>
  <c r="N21" i="13"/>
  <c r="L21" i="13"/>
  <c r="K21" i="13"/>
  <c r="I21" i="13"/>
  <c r="AW129" i="13"/>
  <c r="AM129" i="13"/>
  <c r="AC129" i="13"/>
  <c r="R129" i="13"/>
  <c r="AZ109" i="13"/>
  <c r="AZ129" i="13" s="1"/>
  <c r="AY109" i="13"/>
  <c r="AY129" i="13" s="1"/>
  <c r="AW109" i="13"/>
  <c r="AV109" i="13"/>
  <c r="AV129" i="13" s="1"/>
  <c r="AU109" i="13"/>
  <c r="AU129" i="13" s="1"/>
  <c r="AT109" i="13"/>
  <c r="AT129" i="13" s="1"/>
  <c r="AR109" i="13"/>
  <c r="AR129" i="13" s="1"/>
  <c r="AQ109" i="13"/>
  <c r="AQ129" i="13" s="1"/>
  <c r="AP109" i="13"/>
  <c r="AP129" i="13" s="1"/>
  <c r="AO109" i="13"/>
  <c r="AO129" i="13" s="1"/>
  <c r="AM109" i="13"/>
  <c r="AL109" i="13"/>
  <c r="AL129" i="13" s="1"/>
  <c r="AK109" i="13"/>
  <c r="AK129" i="13" s="1"/>
  <c r="AJ109" i="13"/>
  <c r="AJ129" i="13" s="1"/>
  <c r="AH109" i="13"/>
  <c r="AH129" i="13" s="1"/>
  <c r="AG109" i="13"/>
  <c r="AG129" i="13" s="1"/>
  <c r="AF109" i="13"/>
  <c r="AF129" i="13" s="1"/>
  <c r="AE109" i="13"/>
  <c r="AE129" i="13" s="1"/>
  <c r="AC109" i="13"/>
  <c r="AB109" i="13"/>
  <c r="AB129" i="13" s="1"/>
  <c r="AA109" i="13"/>
  <c r="AA129" i="13" s="1"/>
  <c r="Z109" i="13"/>
  <c r="Z129" i="13" s="1"/>
  <c r="X109" i="13"/>
  <c r="X129" i="13" s="1"/>
  <c r="W109" i="13"/>
  <c r="W129" i="13" s="1"/>
  <c r="U109" i="13"/>
  <c r="U129" i="13" s="1"/>
  <c r="T109" i="13"/>
  <c r="T129" i="13" s="1"/>
  <c r="R109" i="13"/>
  <c r="Q109" i="13"/>
  <c r="Q129" i="13" s="1"/>
  <c r="O109" i="13"/>
  <c r="O129" i="13" s="1"/>
  <c r="N109" i="13"/>
  <c r="N129" i="13" s="1"/>
  <c r="L109" i="13"/>
  <c r="K109" i="13"/>
  <c r="K129" i="13" s="1"/>
  <c r="I109" i="13"/>
  <c r="I129" i="13" s="1"/>
  <c r="H109" i="13"/>
  <c r="H108" i="13"/>
  <c r="E108" i="13" s="1"/>
  <c r="H107" i="13"/>
  <c r="F108" i="13"/>
  <c r="AZ107" i="13"/>
  <c r="AZ106" i="13" s="1"/>
  <c r="AY107" i="13"/>
  <c r="AW107" i="13"/>
  <c r="AV107" i="13"/>
  <c r="AV106" i="13" s="1"/>
  <c r="AU107" i="13"/>
  <c r="AU106" i="13" s="1"/>
  <c r="AT107" i="13"/>
  <c r="AR107" i="13"/>
  <c r="AR106" i="13" s="1"/>
  <c r="AQ107" i="13"/>
  <c r="AP107" i="13"/>
  <c r="AO107" i="13"/>
  <c r="AM107" i="13"/>
  <c r="AL107" i="13"/>
  <c r="AL106" i="13" s="1"/>
  <c r="AK107" i="13"/>
  <c r="AK106" i="13" s="1"/>
  <c r="AJ107" i="13"/>
  <c r="AJ106" i="13" s="1"/>
  <c r="AH107" i="13"/>
  <c r="AG107" i="13"/>
  <c r="AF107" i="13"/>
  <c r="AF106" i="13" s="1"/>
  <c r="AE107" i="13"/>
  <c r="AE106" i="13" s="1"/>
  <c r="AC107" i="13"/>
  <c r="AB107" i="13"/>
  <c r="AB106" i="13" s="1"/>
  <c r="AA107" i="13"/>
  <c r="AA106" i="13" s="1"/>
  <c r="Z107" i="13"/>
  <c r="X107" i="13"/>
  <c r="X106" i="13" s="1"/>
  <c r="W107" i="13"/>
  <c r="U107" i="13"/>
  <c r="T107" i="13"/>
  <c r="T106" i="13" s="1"/>
  <c r="R107" i="13"/>
  <c r="R106" i="13" s="1"/>
  <c r="Q107" i="13"/>
  <c r="O107" i="13"/>
  <c r="N107" i="13"/>
  <c r="L107" i="13"/>
  <c r="L106" i="13" s="1"/>
  <c r="K107" i="13"/>
  <c r="I107" i="13"/>
  <c r="F107" i="13" s="1"/>
  <c r="AZ110" i="13"/>
  <c r="AY110" i="13"/>
  <c r="AW110" i="13"/>
  <c r="AV110" i="13"/>
  <c r="AU110" i="13"/>
  <c r="AT110" i="13"/>
  <c r="AR110" i="13"/>
  <c r="AQ110" i="13"/>
  <c r="AP110" i="13"/>
  <c r="AO110" i="13"/>
  <c r="AM110" i="13"/>
  <c r="AL110" i="13"/>
  <c r="AK110" i="13"/>
  <c r="AJ110" i="13"/>
  <c r="AH110" i="13"/>
  <c r="AG110" i="13"/>
  <c r="AF110" i="13"/>
  <c r="AE110" i="13"/>
  <c r="AC110" i="13"/>
  <c r="AB110" i="13"/>
  <c r="AA110" i="13"/>
  <c r="Z110" i="13"/>
  <c r="X110" i="13"/>
  <c r="W110" i="13"/>
  <c r="U110" i="13"/>
  <c r="T110" i="13"/>
  <c r="R110" i="13"/>
  <c r="Q110" i="13"/>
  <c r="O110" i="13"/>
  <c r="N110" i="13"/>
  <c r="L110" i="13"/>
  <c r="K110" i="13"/>
  <c r="I110" i="13"/>
  <c r="H110" i="13"/>
  <c r="AZ116" i="13"/>
  <c r="AY116" i="13"/>
  <c r="AW116" i="13"/>
  <c r="AV116" i="13"/>
  <c r="AU116" i="13"/>
  <c r="AT116" i="13"/>
  <c r="AR116" i="13"/>
  <c r="AQ116" i="13"/>
  <c r="AP116" i="13"/>
  <c r="AO116" i="13"/>
  <c r="AM116" i="13"/>
  <c r="AL116" i="13"/>
  <c r="AK116" i="13"/>
  <c r="AJ116" i="13"/>
  <c r="AH116" i="13"/>
  <c r="AG116" i="13"/>
  <c r="AF116" i="13"/>
  <c r="AE116" i="13"/>
  <c r="AC116" i="13"/>
  <c r="AB116" i="13"/>
  <c r="AA116" i="13"/>
  <c r="Z116" i="13"/>
  <c r="X116" i="13"/>
  <c r="W116" i="13"/>
  <c r="U116" i="13"/>
  <c r="T116" i="13"/>
  <c r="R116" i="13"/>
  <c r="Q116" i="13"/>
  <c r="O116" i="13"/>
  <c r="N116" i="13"/>
  <c r="L116" i="13"/>
  <c r="K116" i="13"/>
  <c r="I116" i="13"/>
  <c r="AZ115" i="13"/>
  <c r="AZ114" i="13" s="1"/>
  <c r="AY115" i="13"/>
  <c r="AW115" i="13"/>
  <c r="AW114" i="13" s="1"/>
  <c r="AV115" i="13"/>
  <c r="AU115" i="13"/>
  <c r="AU114" i="13" s="1"/>
  <c r="AT115" i="13"/>
  <c r="AR115" i="13"/>
  <c r="AR114" i="13" s="1"/>
  <c r="AQ115" i="13"/>
  <c r="AP115" i="13"/>
  <c r="AP114" i="13" s="1"/>
  <c r="AO115" i="13"/>
  <c r="AM115" i="13"/>
  <c r="AM114" i="13" s="1"/>
  <c r="AL115" i="13"/>
  <c r="AK115" i="13"/>
  <c r="AK114" i="13" s="1"/>
  <c r="AJ115" i="13"/>
  <c r="AH115" i="13"/>
  <c r="AH114" i="13" s="1"/>
  <c r="AG115" i="13"/>
  <c r="AF115" i="13"/>
  <c r="AF114" i="13" s="1"/>
  <c r="AE115" i="13"/>
  <c r="AC115" i="13"/>
  <c r="AC114" i="13" s="1"/>
  <c r="AB115" i="13"/>
  <c r="AA115" i="13"/>
  <c r="AA114" i="13" s="1"/>
  <c r="Z115" i="13"/>
  <c r="X115" i="13"/>
  <c r="X114" i="13" s="1"/>
  <c r="W115" i="13"/>
  <c r="U115" i="13"/>
  <c r="U114" i="13" s="1"/>
  <c r="T115" i="13"/>
  <c r="R115" i="13"/>
  <c r="R114" i="13" s="1"/>
  <c r="Q115" i="13"/>
  <c r="O115" i="13"/>
  <c r="O114" i="13" s="1"/>
  <c r="N115" i="13"/>
  <c r="L115" i="13"/>
  <c r="L114" i="13" s="1"/>
  <c r="K115" i="13"/>
  <c r="I115" i="13"/>
  <c r="I114" i="13" s="1"/>
  <c r="AG114" i="13"/>
  <c r="K114" i="13"/>
  <c r="H116" i="13"/>
  <c r="H115" i="13"/>
  <c r="H114" i="13" s="1"/>
  <c r="H117" i="13"/>
  <c r="AZ117" i="13"/>
  <c r="AY117" i="13"/>
  <c r="AW117" i="13"/>
  <c r="AV117" i="13"/>
  <c r="AU117" i="13"/>
  <c r="AT117" i="13"/>
  <c r="AR117" i="13"/>
  <c r="AQ117" i="13"/>
  <c r="AP117" i="13"/>
  <c r="AO117" i="13"/>
  <c r="AM117" i="13"/>
  <c r="AL117" i="13"/>
  <c r="AK117" i="13"/>
  <c r="AJ117" i="13"/>
  <c r="AH117" i="13"/>
  <c r="AG117" i="13"/>
  <c r="AF117" i="13"/>
  <c r="AE117" i="13"/>
  <c r="AC117" i="13"/>
  <c r="AB117" i="13"/>
  <c r="AA117" i="13"/>
  <c r="Z117" i="13"/>
  <c r="X117" i="13"/>
  <c r="W117" i="13"/>
  <c r="U117" i="13"/>
  <c r="T117" i="13"/>
  <c r="R117" i="13"/>
  <c r="Q117" i="13"/>
  <c r="O117" i="13"/>
  <c r="N117" i="13"/>
  <c r="L117" i="13"/>
  <c r="K117" i="13"/>
  <c r="I117" i="13"/>
  <c r="AZ122" i="13"/>
  <c r="AZ128" i="13" s="1"/>
  <c r="AY122" i="13"/>
  <c r="AW122" i="13"/>
  <c r="AV122" i="13"/>
  <c r="AU122" i="13"/>
  <c r="AU128" i="13" s="1"/>
  <c r="AT122" i="13"/>
  <c r="AR122" i="13"/>
  <c r="AQ122" i="13"/>
  <c r="AP122" i="13"/>
  <c r="AP128" i="13" s="1"/>
  <c r="AO122" i="13"/>
  <c r="AM122" i="13"/>
  <c r="AL122" i="13"/>
  <c r="AK122" i="13"/>
  <c r="AK128" i="13" s="1"/>
  <c r="AJ122" i="13"/>
  <c r="AH122" i="13"/>
  <c r="AG122" i="13"/>
  <c r="AF122" i="13"/>
  <c r="AF128" i="13" s="1"/>
  <c r="AE122" i="13"/>
  <c r="AC122" i="13"/>
  <c r="AB122" i="13"/>
  <c r="AA122" i="13"/>
  <c r="AA128" i="13" s="1"/>
  <c r="Z122" i="13"/>
  <c r="X122" i="13"/>
  <c r="W122" i="13"/>
  <c r="U122" i="13"/>
  <c r="U128" i="13" s="1"/>
  <c r="T122" i="13"/>
  <c r="R122" i="13"/>
  <c r="Q122" i="13"/>
  <c r="O122" i="13"/>
  <c r="O128" i="13" s="1"/>
  <c r="N122" i="13"/>
  <c r="L122" i="13"/>
  <c r="L128" i="13" s="1"/>
  <c r="K122" i="13"/>
  <c r="AZ121" i="13"/>
  <c r="AY121" i="13"/>
  <c r="AW121" i="13"/>
  <c r="AV121" i="13"/>
  <c r="AV127" i="13" s="1"/>
  <c r="AU121" i="13"/>
  <c r="AT121" i="13"/>
  <c r="AR121" i="13"/>
  <c r="AQ121" i="13"/>
  <c r="AP121" i="13"/>
  <c r="AO121" i="13"/>
  <c r="AM121" i="13"/>
  <c r="AL121" i="13"/>
  <c r="AK121" i="13"/>
  <c r="AJ121" i="13"/>
  <c r="AH121" i="13"/>
  <c r="AG121" i="13"/>
  <c r="AF121" i="13"/>
  <c r="AE121" i="13"/>
  <c r="AC121" i="13"/>
  <c r="AB121" i="13"/>
  <c r="AB127" i="13" s="1"/>
  <c r="AA121" i="13"/>
  <c r="Z121" i="13"/>
  <c r="X121" i="13"/>
  <c r="W121" i="13"/>
  <c r="U121" i="13"/>
  <c r="T121" i="13"/>
  <c r="R121" i="13"/>
  <c r="Q121" i="13"/>
  <c r="O121" i="13"/>
  <c r="N121" i="13"/>
  <c r="L121" i="13"/>
  <c r="K121" i="13"/>
  <c r="AZ120" i="13"/>
  <c r="AY120" i="13"/>
  <c r="AW120" i="13"/>
  <c r="AV120" i="13"/>
  <c r="AU120" i="13"/>
  <c r="AT120" i="13"/>
  <c r="AR120" i="13"/>
  <c r="AQ120" i="13"/>
  <c r="AP120" i="13"/>
  <c r="AO120" i="13"/>
  <c r="AM120" i="13"/>
  <c r="AL120" i="13"/>
  <c r="AK120" i="13"/>
  <c r="AJ120" i="13"/>
  <c r="AH120" i="13"/>
  <c r="AG120" i="13"/>
  <c r="AF120" i="13"/>
  <c r="AE120" i="13"/>
  <c r="AC120" i="13"/>
  <c r="AB120" i="13"/>
  <c r="AA120" i="13"/>
  <c r="Z120" i="13"/>
  <c r="X120" i="13"/>
  <c r="W120" i="13"/>
  <c r="U120" i="13"/>
  <c r="T120" i="13"/>
  <c r="R120" i="13"/>
  <c r="Q120" i="13"/>
  <c r="O120" i="13"/>
  <c r="N120" i="13"/>
  <c r="L120" i="13"/>
  <c r="K120" i="13"/>
  <c r="N123" i="13"/>
  <c r="AZ123" i="13"/>
  <c r="AY123" i="13"/>
  <c r="AW123" i="13"/>
  <c r="AV123" i="13"/>
  <c r="AU123" i="13"/>
  <c r="AT123" i="13"/>
  <c r="AR123" i="13"/>
  <c r="AQ123" i="13"/>
  <c r="AP123" i="13"/>
  <c r="AO123" i="13"/>
  <c r="AM123" i="13"/>
  <c r="AL123" i="13"/>
  <c r="AK123" i="13"/>
  <c r="AJ123" i="13"/>
  <c r="AH123" i="13"/>
  <c r="AG123" i="13"/>
  <c r="AF123" i="13"/>
  <c r="AE123" i="13"/>
  <c r="AC123" i="13"/>
  <c r="AB123" i="13"/>
  <c r="AA123" i="13"/>
  <c r="Z123" i="13"/>
  <c r="X123" i="13"/>
  <c r="W123" i="13"/>
  <c r="U123" i="13"/>
  <c r="T123" i="13"/>
  <c r="R123" i="13"/>
  <c r="Q123" i="13"/>
  <c r="O123" i="13"/>
  <c r="L123" i="13"/>
  <c r="K123" i="13"/>
  <c r="H121" i="13"/>
  <c r="I123" i="13"/>
  <c r="H123" i="13"/>
  <c r="I122" i="13"/>
  <c r="H122" i="13"/>
  <c r="H128" i="13" s="1"/>
  <c r="I121" i="13"/>
  <c r="I120" i="13" s="1"/>
  <c r="H120" i="13"/>
  <c r="F125" i="13"/>
  <c r="F124" i="13"/>
  <c r="F119" i="13"/>
  <c r="F118" i="13"/>
  <c r="F116" i="13"/>
  <c r="F113" i="13"/>
  <c r="F112" i="13"/>
  <c r="F111" i="13"/>
  <c r="E125" i="13"/>
  <c r="E124" i="13"/>
  <c r="E121" i="13"/>
  <c r="E119" i="13"/>
  <c r="E118" i="13"/>
  <c r="E113" i="13"/>
  <c r="E112" i="13"/>
  <c r="E111" i="13"/>
  <c r="AT106" i="13"/>
  <c r="Z106" i="13"/>
  <c r="N106" i="13"/>
  <c r="AY106" i="13"/>
  <c r="AO106" i="13"/>
  <c r="AG106" i="13"/>
  <c r="W106" i="13"/>
  <c r="Q106" i="13"/>
  <c r="AQ106" i="13"/>
  <c r="K106" i="13"/>
  <c r="R132" i="13" l="1"/>
  <c r="X132" i="13"/>
  <c r="AF132" i="13"/>
  <c r="AH132" i="13"/>
  <c r="AP132" i="13"/>
  <c r="AR132" i="13"/>
  <c r="L132" i="13"/>
  <c r="E132" i="13"/>
  <c r="F132" i="13"/>
  <c r="F136" i="13"/>
  <c r="E136" i="13"/>
  <c r="H136" i="13"/>
  <c r="E34" i="13"/>
  <c r="H31" i="13"/>
  <c r="E32" i="13"/>
  <c r="E31" i="13" s="1"/>
  <c r="F31" i="13"/>
  <c r="G11" i="13"/>
  <c r="AZ11" i="13"/>
  <c r="BA11" i="13" s="1"/>
  <c r="AU11" i="13"/>
  <c r="AV11" i="13" s="1"/>
  <c r="AQ11" i="13"/>
  <c r="AQ13" i="13"/>
  <c r="AK11" i="13"/>
  <c r="AL11" i="13" s="1"/>
  <c r="AF11" i="13"/>
  <c r="AG11" i="13" s="1"/>
  <c r="AB11" i="13"/>
  <c r="AB13" i="13"/>
  <c r="X11" i="13"/>
  <c r="Y11" i="13" s="1"/>
  <c r="U11" i="13"/>
  <c r="V11" i="13" s="1"/>
  <c r="R11" i="13"/>
  <c r="S11" i="13" s="1"/>
  <c r="P11" i="13"/>
  <c r="P13" i="13"/>
  <c r="L11" i="13"/>
  <c r="I11" i="13"/>
  <c r="J11" i="13" s="1"/>
  <c r="O21" i="13"/>
  <c r="E21" i="13"/>
  <c r="F24" i="13"/>
  <c r="F21" i="13" s="1"/>
  <c r="K128" i="13"/>
  <c r="N128" i="13"/>
  <c r="Q128" i="13"/>
  <c r="T128" i="13"/>
  <c r="W128" i="13"/>
  <c r="Z128" i="13"/>
  <c r="AB128" i="13"/>
  <c r="AB126" i="13" s="1"/>
  <c r="AE128" i="13"/>
  <c r="AG128" i="13"/>
  <c r="AJ128" i="13"/>
  <c r="AL128" i="13"/>
  <c r="AL126" i="13" s="1"/>
  <c r="AO128" i="13"/>
  <c r="AQ128" i="13"/>
  <c r="AT128" i="13"/>
  <c r="AV128" i="13"/>
  <c r="AY128" i="13"/>
  <c r="E115" i="13"/>
  <c r="F123" i="13"/>
  <c r="F121" i="13"/>
  <c r="F120" i="13" s="1"/>
  <c r="W114" i="13"/>
  <c r="AQ114" i="13"/>
  <c r="R128" i="13"/>
  <c r="X128" i="13"/>
  <c r="AC128" i="13"/>
  <c r="AH128" i="13"/>
  <c r="AM128" i="13"/>
  <c r="AR128" i="13"/>
  <c r="AW128" i="13"/>
  <c r="AH127" i="13"/>
  <c r="AH126" i="13" s="1"/>
  <c r="AP127" i="13"/>
  <c r="AP126" i="13" s="1"/>
  <c r="H127" i="13"/>
  <c r="E110" i="13"/>
  <c r="E116" i="13"/>
  <c r="E123" i="13"/>
  <c r="F110" i="13"/>
  <c r="AV126" i="13"/>
  <c r="Q114" i="13"/>
  <c r="AB114" i="13"/>
  <c r="AL114" i="13"/>
  <c r="AV114" i="13"/>
  <c r="AL127" i="13"/>
  <c r="L127" i="13"/>
  <c r="L126" i="13" s="1"/>
  <c r="O127" i="13"/>
  <c r="O126" i="13" s="1"/>
  <c r="U127" i="13"/>
  <c r="U126" i="13" s="1"/>
  <c r="AA127" i="13"/>
  <c r="AA126" i="13" s="1"/>
  <c r="AC127" i="13"/>
  <c r="AC126" i="13" s="1"/>
  <c r="AK127" i="13"/>
  <c r="AK126" i="13" s="1"/>
  <c r="AM127" i="13"/>
  <c r="AM126" i="13" s="1"/>
  <c r="AU127" i="13"/>
  <c r="AU126" i="13" s="1"/>
  <c r="AW127" i="13"/>
  <c r="AW126" i="13" s="1"/>
  <c r="H129" i="13"/>
  <c r="E109" i="13"/>
  <c r="E129" i="13"/>
  <c r="H126" i="13"/>
  <c r="X127" i="13"/>
  <c r="AF127" i="13"/>
  <c r="AF126" i="13" s="1"/>
  <c r="AR127" i="13"/>
  <c r="AR126" i="13" s="1"/>
  <c r="AZ127" i="13"/>
  <c r="AZ126" i="13" s="1"/>
  <c r="U106" i="13"/>
  <c r="I106" i="13"/>
  <c r="O106" i="13"/>
  <c r="AC106" i="13"/>
  <c r="AH106" i="13"/>
  <c r="AM106" i="13"/>
  <c r="AP106" i="13"/>
  <c r="AW106" i="13"/>
  <c r="F115" i="13"/>
  <c r="F114" i="13" s="1"/>
  <c r="N114" i="13"/>
  <c r="T114" i="13"/>
  <c r="Z114" i="13"/>
  <c r="AE114" i="13"/>
  <c r="AJ114" i="13"/>
  <c r="AO114" i="13"/>
  <c r="AT114" i="13"/>
  <c r="AY114" i="13"/>
  <c r="I128" i="13"/>
  <c r="K127" i="13"/>
  <c r="K126" i="13" s="1"/>
  <c r="AG127" i="13"/>
  <c r="AQ127" i="13"/>
  <c r="AQ126" i="13" s="1"/>
  <c r="F106" i="13"/>
  <c r="I127" i="13"/>
  <c r="I126" i="13" s="1"/>
  <c r="R127" i="13"/>
  <c r="R126" i="13" s="1"/>
  <c r="E122" i="13"/>
  <c r="F122" i="13"/>
  <c r="N127" i="13"/>
  <c r="N126" i="13" s="1"/>
  <c r="Q127" i="13"/>
  <c r="W127" i="13"/>
  <c r="W126" i="13" s="1"/>
  <c r="Z127" i="13"/>
  <c r="Z126" i="13" s="1"/>
  <c r="AO127" i="13"/>
  <c r="AO126" i="13" s="1"/>
  <c r="AT127" i="13"/>
  <c r="AT126" i="13" s="1"/>
  <c r="AY127" i="13"/>
  <c r="AY126" i="13" s="1"/>
  <c r="F109" i="13"/>
  <c r="L129" i="13"/>
  <c r="F129" i="13" s="1"/>
  <c r="E114" i="13"/>
  <c r="AJ127" i="13"/>
  <c r="AJ126" i="13" s="1"/>
  <c r="AE127" i="13"/>
  <c r="AE126" i="13" s="1"/>
  <c r="T127" i="13"/>
  <c r="T126" i="13" s="1"/>
  <c r="E127" i="13"/>
  <c r="E107" i="13"/>
  <c r="E106" i="13" s="1"/>
  <c r="H106" i="13"/>
  <c r="E120" i="13"/>
  <c r="AJ71" i="13"/>
  <c r="AZ93" i="13"/>
  <c r="AY93" i="13"/>
  <c r="AW93" i="13"/>
  <c r="AV93" i="13"/>
  <c r="AU93" i="13"/>
  <c r="AT93" i="13"/>
  <c r="AR93" i="13"/>
  <c r="AQ93" i="13"/>
  <c r="AP93" i="13"/>
  <c r="AO93" i="13"/>
  <c r="AM93" i="13"/>
  <c r="AL93" i="13"/>
  <c r="AK93" i="13"/>
  <c r="AJ93" i="13"/>
  <c r="AH93" i="13"/>
  <c r="AG93" i="13"/>
  <c r="AF93" i="13"/>
  <c r="AE93" i="13"/>
  <c r="AC93" i="13"/>
  <c r="AB93" i="13"/>
  <c r="AA93" i="13"/>
  <c r="Z93" i="13"/>
  <c r="X93" i="13"/>
  <c r="W93" i="13"/>
  <c r="U93" i="13"/>
  <c r="T93" i="13"/>
  <c r="R93" i="13"/>
  <c r="Q93" i="13"/>
  <c r="O93" i="13"/>
  <c r="N93" i="13"/>
  <c r="L93" i="13"/>
  <c r="K93" i="13"/>
  <c r="I93" i="13"/>
  <c r="H93" i="13"/>
  <c r="AZ90" i="13"/>
  <c r="AY90" i="13"/>
  <c r="AW90" i="13"/>
  <c r="AV90" i="13"/>
  <c r="AU90" i="13"/>
  <c r="AT90" i="13"/>
  <c r="AR90" i="13"/>
  <c r="AQ90" i="13"/>
  <c r="AP90" i="13"/>
  <c r="AO90" i="13"/>
  <c r="AM90" i="13"/>
  <c r="AL90" i="13"/>
  <c r="AK90" i="13"/>
  <c r="AJ90" i="13"/>
  <c r="AH90" i="13"/>
  <c r="AG90" i="13"/>
  <c r="AF90" i="13"/>
  <c r="AE90" i="13"/>
  <c r="AC90" i="13"/>
  <c r="AB90" i="13"/>
  <c r="AA90" i="13"/>
  <c r="Z90" i="13"/>
  <c r="X90" i="13"/>
  <c r="W90" i="13"/>
  <c r="U90" i="13"/>
  <c r="T90" i="13"/>
  <c r="R90" i="13"/>
  <c r="Q90" i="13"/>
  <c r="O90" i="13"/>
  <c r="N90" i="13"/>
  <c r="L90" i="13"/>
  <c r="K90" i="13"/>
  <c r="I90" i="13"/>
  <c r="H90" i="13"/>
  <c r="AZ87" i="13"/>
  <c r="AY87" i="13"/>
  <c r="AW87" i="13"/>
  <c r="AV87" i="13"/>
  <c r="AU87" i="13"/>
  <c r="AT87" i="13"/>
  <c r="AR87" i="13"/>
  <c r="AQ87" i="13"/>
  <c r="AP87" i="13"/>
  <c r="AO87" i="13"/>
  <c r="AM87" i="13"/>
  <c r="AL87" i="13"/>
  <c r="AK87" i="13"/>
  <c r="AJ87" i="13"/>
  <c r="AH87" i="13"/>
  <c r="AG87" i="13"/>
  <c r="AF87" i="13"/>
  <c r="AE87" i="13"/>
  <c r="AC87" i="13"/>
  <c r="AB87" i="13"/>
  <c r="AA87" i="13"/>
  <c r="Z87" i="13"/>
  <c r="X87" i="13"/>
  <c r="W87" i="13"/>
  <c r="U87" i="13"/>
  <c r="T87" i="13"/>
  <c r="R87" i="13"/>
  <c r="Q87" i="13"/>
  <c r="O87" i="13"/>
  <c r="N87" i="13"/>
  <c r="L87" i="13"/>
  <c r="K87" i="13"/>
  <c r="I87" i="13"/>
  <c r="H87" i="13"/>
  <c r="AZ84" i="13"/>
  <c r="AY84" i="13"/>
  <c r="AW84" i="13"/>
  <c r="AV84" i="13"/>
  <c r="AU84" i="13"/>
  <c r="AT84" i="13"/>
  <c r="AR84" i="13"/>
  <c r="AQ84" i="13"/>
  <c r="AP84" i="13"/>
  <c r="AO84" i="13"/>
  <c r="AM84" i="13"/>
  <c r="AL84" i="13"/>
  <c r="AK84" i="13"/>
  <c r="AJ84" i="13"/>
  <c r="AH84" i="13"/>
  <c r="AG84" i="13"/>
  <c r="AF84" i="13"/>
  <c r="AE84" i="13"/>
  <c r="AC84" i="13"/>
  <c r="AB84" i="13"/>
  <c r="AA84" i="13"/>
  <c r="Z84" i="13"/>
  <c r="X84" i="13"/>
  <c r="W84" i="13"/>
  <c r="U84" i="13"/>
  <c r="T84" i="13"/>
  <c r="R84" i="13"/>
  <c r="Q84" i="13"/>
  <c r="O84" i="13"/>
  <c r="N84" i="13"/>
  <c r="L84" i="13"/>
  <c r="K84" i="13"/>
  <c r="I84" i="13"/>
  <c r="H84" i="13"/>
  <c r="AZ81" i="13"/>
  <c r="AY81" i="13"/>
  <c r="AW81" i="13"/>
  <c r="AV81" i="13"/>
  <c r="AU81" i="13"/>
  <c r="AT81" i="13"/>
  <c r="AR81" i="13"/>
  <c r="AQ81" i="13"/>
  <c r="AP81" i="13"/>
  <c r="AO81" i="13"/>
  <c r="AM81" i="13"/>
  <c r="AL81" i="13"/>
  <c r="AK81" i="13"/>
  <c r="AJ81" i="13"/>
  <c r="AH81" i="13"/>
  <c r="AG81" i="13"/>
  <c r="AF81" i="13"/>
  <c r="AE81" i="13"/>
  <c r="AC81" i="13"/>
  <c r="AB81" i="13"/>
  <c r="AA81" i="13"/>
  <c r="Z81" i="13"/>
  <c r="X81" i="13"/>
  <c r="W81" i="13"/>
  <c r="U81" i="13"/>
  <c r="T81" i="13"/>
  <c r="R81" i="13"/>
  <c r="Q81" i="13"/>
  <c r="O81" i="13"/>
  <c r="N81" i="13"/>
  <c r="L81" i="13"/>
  <c r="K81" i="13"/>
  <c r="I81" i="13"/>
  <c r="H81" i="13"/>
  <c r="AZ78" i="13"/>
  <c r="AY78" i="13"/>
  <c r="AW78" i="13"/>
  <c r="AV78" i="13"/>
  <c r="AU78" i="13"/>
  <c r="AT78" i="13"/>
  <c r="AR78" i="13"/>
  <c r="AQ78" i="13"/>
  <c r="AP78" i="13"/>
  <c r="AO78" i="13"/>
  <c r="AM78" i="13"/>
  <c r="AL78" i="13"/>
  <c r="AK78" i="13"/>
  <c r="AJ78" i="13"/>
  <c r="AH78" i="13"/>
  <c r="AG78" i="13"/>
  <c r="AF78" i="13"/>
  <c r="AE78" i="13"/>
  <c r="AC78" i="13"/>
  <c r="AB78" i="13"/>
  <c r="AA78" i="13"/>
  <c r="Z78" i="13"/>
  <c r="X78" i="13"/>
  <c r="W78" i="13"/>
  <c r="U78" i="13"/>
  <c r="T78" i="13"/>
  <c r="R78" i="13"/>
  <c r="Q78" i="13"/>
  <c r="O78" i="13"/>
  <c r="N78" i="13"/>
  <c r="L78" i="13"/>
  <c r="K78" i="13"/>
  <c r="I78" i="13"/>
  <c r="H78" i="13"/>
  <c r="AZ75" i="13"/>
  <c r="AY75" i="13"/>
  <c r="AW75" i="13"/>
  <c r="AV75" i="13"/>
  <c r="AU75" i="13"/>
  <c r="AT75" i="13"/>
  <c r="AR75" i="13"/>
  <c r="AQ75" i="13"/>
  <c r="AP75" i="13"/>
  <c r="AO75" i="13"/>
  <c r="AM75" i="13"/>
  <c r="AL75" i="13"/>
  <c r="AK75" i="13"/>
  <c r="AJ75" i="13"/>
  <c r="AH75" i="13"/>
  <c r="AG75" i="13"/>
  <c r="AF75" i="13"/>
  <c r="AE75" i="13"/>
  <c r="AC75" i="13"/>
  <c r="AB75" i="13"/>
  <c r="AA75" i="13"/>
  <c r="Z75" i="13"/>
  <c r="X75" i="13"/>
  <c r="W75" i="13"/>
  <c r="U75" i="13"/>
  <c r="T75" i="13"/>
  <c r="R75" i="13"/>
  <c r="Q75" i="13"/>
  <c r="O75" i="13"/>
  <c r="N75" i="13"/>
  <c r="L75" i="13"/>
  <c r="K75" i="13"/>
  <c r="I75" i="13"/>
  <c r="H75" i="13"/>
  <c r="AZ72" i="13"/>
  <c r="AY72" i="13"/>
  <c r="AW72" i="13"/>
  <c r="AV72" i="13"/>
  <c r="AU72" i="13"/>
  <c r="AT72" i="13"/>
  <c r="AR72" i="13"/>
  <c r="AQ72" i="13"/>
  <c r="AP72" i="13"/>
  <c r="AO72" i="13"/>
  <c r="AM72" i="13"/>
  <c r="AL72" i="13"/>
  <c r="AK72" i="13"/>
  <c r="AJ72" i="13"/>
  <c r="AH72" i="13"/>
  <c r="AG72" i="13"/>
  <c r="AF72" i="13"/>
  <c r="AE72" i="13"/>
  <c r="AC72" i="13"/>
  <c r="AB72" i="13"/>
  <c r="AA72" i="13"/>
  <c r="Z72" i="13"/>
  <c r="X72" i="13"/>
  <c r="W72" i="13"/>
  <c r="U72" i="13"/>
  <c r="T72" i="13"/>
  <c r="R72" i="13"/>
  <c r="Q72" i="13"/>
  <c r="O72" i="13"/>
  <c r="N72" i="13"/>
  <c r="L72" i="13"/>
  <c r="K72" i="13"/>
  <c r="I72" i="13"/>
  <c r="H72" i="13"/>
  <c r="AZ98" i="13"/>
  <c r="AY98" i="13"/>
  <c r="AZ97" i="13"/>
  <c r="AY97" i="13"/>
  <c r="AZ96" i="13"/>
  <c r="AY96" i="13"/>
  <c r="AW98" i="13"/>
  <c r="AV98" i="13"/>
  <c r="AU98" i="13"/>
  <c r="AT98" i="13"/>
  <c r="AW97" i="13"/>
  <c r="AV97" i="13"/>
  <c r="AU97" i="13"/>
  <c r="AT97" i="13"/>
  <c r="AW96" i="13"/>
  <c r="AV96" i="13"/>
  <c r="AU96" i="13"/>
  <c r="AT96" i="13"/>
  <c r="AR98" i="13"/>
  <c r="AQ98" i="13"/>
  <c r="AP98" i="13"/>
  <c r="AO98" i="13"/>
  <c r="AR97" i="13"/>
  <c r="AQ97" i="13"/>
  <c r="AP97" i="13"/>
  <c r="AO97" i="13"/>
  <c r="AR96" i="13"/>
  <c r="AQ96" i="13"/>
  <c r="AP96" i="13"/>
  <c r="AO96" i="13"/>
  <c r="AM98" i="13"/>
  <c r="AL98" i="13"/>
  <c r="AK98" i="13"/>
  <c r="AJ98" i="13"/>
  <c r="AM97" i="13"/>
  <c r="AL97" i="13"/>
  <c r="AK97" i="13"/>
  <c r="AJ97" i="13"/>
  <c r="AM96" i="13"/>
  <c r="AL96" i="13"/>
  <c r="AK96" i="13"/>
  <c r="AJ96" i="13"/>
  <c r="AH98" i="13"/>
  <c r="AG98" i="13"/>
  <c r="AF98" i="13"/>
  <c r="AE98" i="13"/>
  <c r="AH97" i="13"/>
  <c r="AG97" i="13"/>
  <c r="AF97" i="13"/>
  <c r="AE97" i="13"/>
  <c r="AH96" i="13"/>
  <c r="AG96" i="13"/>
  <c r="AF96" i="13"/>
  <c r="AE96" i="13"/>
  <c r="AC98" i="13"/>
  <c r="AB98" i="13"/>
  <c r="AA98" i="13"/>
  <c r="Z98" i="13"/>
  <c r="AC97" i="13"/>
  <c r="AB97" i="13"/>
  <c r="AA97" i="13"/>
  <c r="Z97" i="13"/>
  <c r="AC96" i="13"/>
  <c r="AB96" i="13"/>
  <c r="AA96" i="13"/>
  <c r="Z96" i="13"/>
  <c r="X98" i="13"/>
  <c r="W98" i="13"/>
  <c r="X97" i="13"/>
  <c r="W97" i="13"/>
  <c r="X96" i="13"/>
  <c r="W96" i="13"/>
  <c r="U98" i="13"/>
  <c r="T98" i="13"/>
  <c r="U97" i="13"/>
  <c r="T97" i="13"/>
  <c r="U96" i="13"/>
  <c r="T96" i="13"/>
  <c r="R98" i="13"/>
  <c r="Q98" i="13"/>
  <c r="R97" i="13"/>
  <c r="Q97" i="13"/>
  <c r="R96" i="13"/>
  <c r="Q96" i="13"/>
  <c r="O98" i="13"/>
  <c r="N98" i="13"/>
  <c r="O97" i="13"/>
  <c r="N97" i="13"/>
  <c r="O96" i="13"/>
  <c r="N96" i="13"/>
  <c r="L98" i="13"/>
  <c r="K98" i="13"/>
  <c r="L97" i="13"/>
  <c r="K97" i="13"/>
  <c r="L96" i="13"/>
  <c r="K96" i="13"/>
  <c r="I98" i="13"/>
  <c r="H98" i="13"/>
  <c r="I97" i="13"/>
  <c r="H97" i="13"/>
  <c r="I96" i="13"/>
  <c r="H96" i="13"/>
  <c r="AZ99" i="13"/>
  <c r="AY99" i="13"/>
  <c r="AW99" i="13"/>
  <c r="AV99" i="13"/>
  <c r="AU99" i="13"/>
  <c r="AT99" i="13"/>
  <c r="AR99" i="13"/>
  <c r="AQ99" i="13"/>
  <c r="AP99" i="13"/>
  <c r="AO99" i="13"/>
  <c r="AM99" i="13"/>
  <c r="AL99" i="13"/>
  <c r="AK99" i="13"/>
  <c r="AJ99" i="13"/>
  <c r="AH99" i="13"/>
  <c r="AG99" i="13"/>
  <c r="AF99" i="13"/>
  <c r="AE99" i="13"/>
  <c r="AC99" i="13"/>
  <c r="AB99" i="13"/>
  <c r="AA99" i="13"/>
  <c r="Z99" i="13"/>
  <c r="X99" i="13"/>
  <c r="W99" i="13"/>
  <c r="U99" i="13"/>
  <c r="T99" i="13"/>
  <c r="R99" i="13"/>
  <c r="Q99" i="13"/>
  <c r="O99" i="13"/>
  <c r="N99" i="13"/>
  <c r="L99" i="13"/>
  <c r="K99" i="13"/>
  <c r="I99" i="13"/>
  <c r="H99" i="13"/>
  <c r="F101" i="13"/>
  <c r="F98" i="13" s="1"/>
  <c r="E101" i="13"/>
  <c r="E98" i="13" s="1"/>
  <c r="F100" i="13"/>
  <c r="F97" i="13" s="1"/>
  <c r="F96" i="13" s="1"/>
  <c r="E100" i="13"/>
  <c r="E97" i="13" s="1"/>
  <c r="F95" i="13"/>
  <c r="E95" i="13"/>
  <c r="F94" i="13"/>
  <c r="F93" i="13" s="1"/>
  <c r="E94" i="13"/>
  <c r="F92" i="13"/>
  <c r="E92" i="13"/>
  <c r="F91" i="13"/>
  <c r="E91" i="13"/>
  <c r="F89" i="13"/>
  <c r="E89" i="13"/>
  <c r="F88" i="13"/>
  <c r="F87" i="13" s="1"/>
  <c r="E88" i="13"/>
  <c r="F86" i="13"/>
  <c r="E86" i="13"/>
  <c r="F85" i="13"/>
  <c r="F84" i="13" s="1"/>
  <c r="E85" i="13"/>
  <c r="F83" i="13"/>
  <c r="E83" i="13"/>
  <c r="F82" i="13"/>
  <c r="F81" i="13" s="1"/>
  <c r="E82" i="13"/>
  <c r="E81" i="13" s="1"/>
  <c r="F80" i="13"/>
  <c r="E80" i="13"/>
  <c r="F79" i="13"/>
  <c r="F78" i="13" s="1"/>
  <c r="E79" i="13"/>
  <c r="F77" i="13"/>
  <c r="E77" i="13"/>
  <c r="F76" i="13"/>
  <c r="E76" i="13"/>
  <c r="F74" i="13"/>
  <c r="F71" i="13" s="1"/>
  <c r="F73" i="13"/>
  <c r="E74" i="13"/>
  <c r="E73" i="13"/>
  <c r="F99" i="13"/>
  <c r="E99" i="13"/>
  <c r="F90" i="13"/>
  <c r="E75" i="13"/>
  <c r="AZ71" i="13"/>
  <c r="AY71" i="13"/>
  <c r="AW71" i="13"/>
  <c r="AV71" i="13"/>
  <c r="AU71" i="13"/>
  <c r="AT71" i="13"/>
  <c r="AR71" i="13"/>
  <c r="AQ71" i="13"/>
  <c r="AP71" i="13"/>
  <c r="AO71" i="13"/>
  <c r="AM71" i="13"/>
  <c r="AL71" i="13"/>
  <c r="AK71" i="13"/>
  <c r="AH71" i="13"/>
  <c r="AG71" i="13"/>
  <c r="AF71" i="13"/>
  <c r="AE71" i="13"/>
  <c r="AC71" i="13"/>
  <c r="AB71" i="13"/>
  <c r="AA71" i="13"/>
  <c r="Z71" i="13"/>
  <c r="X71" i="13"/>
  <c r="W71" i="13"/>
  <c r="U71" i="13"/>
  <c r="T71" i="13"/>
  <c r="R71" i="13"/>
  <c r="Q71" i="13"/>
  <c r="O71" i="13"/>
  <c r="N71" i="13"/>
  <c r="L71" i="13"/>
  <c r="K71" i="13"/>
  <c r="I71" i="13"/>
  <c r="H71" i="13"/>
  <c r="AZ70" i="13"/>
  <c r="AY70" i="13"/>
  <c r="AW70" i="13"/>
  <c r="AV70" i="13"/>
  <c r="AU70" i="13"/>
  <c r="AT70" i="13"/>
  <c r="AR70" i="13"/>
  <c r="AQ70" i="13"/>
  <c r="AP70" i="13"/>
  <c r="AO70" i="13"/>
  <c r="AM70" i="13"/>
  <c r="AL70" i="13"/>
  <c r="AK70" i="13"/>
  <c r="AJ70" i="13"/>
  <c r="AH70" i="13"/>
  <c r="AG70" i="13"/>
  <c r="AF70" i="13"/>
  <c r="AE70" i="13"/>
  <c r="AC70" i="13"/>
  <c r="AB70" i="13"/>
  <c r="AA70" i="13"/>
  <c r="Z70" i="13"/>
  <c r="Z69" i="13" s="1"/>
  <c r="X70" i="13"/>
  <c r="X69" i="13" s="1"/>
  <c r="W70" i="13"/>
  <c r="U70" i="13"/>
  <c r="T70" i="13"/>
  <c r="T69" i="13" s="1"/>
  <c r="R70" i="13"/>
  <c r="Q70" i="13"/>
  <c r="Q69" i="13" s="1"/>
  <c r="O70" i="13"/>
  <c r="O69" i="13" s="1"/>
  <c r="N70" i="13"/>
  <c r="L70" i="13"/>
  <c r="L69" i="13" s="1"/>
  <c r="K70" i="13"/>
  <c r="I70" i="13"/>
  <c r="H70" i="13"/>
  <c r="BA69" i="13"/>
  <c r="AX69" i="13"/>
  <c r="AS69" i="13"/>
  <c r="AN69" i="13"/>
  <c r="AI69" i="13"/>
  <c r="AG69" i="13"/>
  <c r="AD69" i="13"/>
  <c r="AB69" i="13"/>
  <c r="Y69" i="13"/>
  <c r="V69" i="13"/>
  <c r="S69" i="13"/>
  <c r="P69" i="13"/>
  <c r="M69" i="13"/>
  <c r="K69" i="13"/>
  <c r="J69" i="13"/>
  <c r="H69" i="13"/>
  <c r="E128" i="13" l="1"/>
  <c r="AQ69" i="13"/>
  <c r="AT69" i="13"/>
  <c r="Q126" i="13"/>
  <c r="AG126" i="13"/>
  <c r="F128" i="13"/>
  <c r="X126" i="13"/>
  <c r="AL69" i="13"/>
  <c r="AO69" i="13"/>
  <c r="AV69" i="13"/>
  <c r="AY69" i="13"/>
  <c r="E72" i="13"/>
  <c r="F70" i="13"/>
  <c r="F127" i="13"/>
  <c r="F126" i="13" s="1"/>
  <c r="E126" i="13"/>
  <c r="AK69" i="13"/>
  <c r="AM69" i="13"/>
  <c r="AU69" i="13"/>
  <c r="AW69" i="13"/>
  <c r="F72" i="13"/>
  <c r="F75" i="13"/>
  <c r="E78" i="13"/>
  <c r="E84" i="13"/>
  <c r="E87" i="13"/>
  <c r="E90" i="13"/>
  <c r="E93" i="13"/>
  <c r="AJ69" i="13"/>
  <c r="U69" i="13"/>
  <c r="I69" i="13"/>
  <c r="R69" i="13"/>
  <c r="AA69" i="13"/>
  <c r="AC69" i="13"/>
  <c r="AF69" i="13"/>
  <c r="AH69" i="13"/>
  <c r="AP69" i="13"/>
  <c r="AR69" i="13"/>
  <c r="AZ69" i="13"/>
  <c r="N69" i="13"/>
  <c r="E71" i="13"/>
  <c r="W69" i="13"/>
  <c r="AE69" i="13"/>
  <c r="E70" i="13"/>
  <c r="E96" i="13"/>
  <c r="F69" i="13"/>
  <c r="E69" i="13" l="1"/>
  <c r="AZ68" i="13" l="1"/>
  <c r="AY68" i="13"/>
  <c r="AY66" i="13" s="1"/>
  <c r="AW68" i="13"/>
  <c r="AV68" i="13"/>
  <c r="AV66" i="13" s="1"/>
  <c r="AU68" i="13"/>
  <c r="AT68" i="13"/>
  <c r="AT66" i="13" s="1"/>
  <c r="AZ65" i="13"/>
  <c r="AY65" i="13"/>
  <c r="AY63" i="13" s="1"/>
  <c r="AW65" i="13"/>
  <c r="AW63" i="13" s="1"/>
  <c r="AV65" i="13"/>
  <c r="AV63" i="13" s="1"/>
  <c r="AU65" i="13"/>
  <c r="AU63" i="13" s="1"/>
  <c r="AT65" i="13"/>
  <c r="AT63" i="13" s="1"/>
  <c r="AR68" i="13"/>
  <c r="AQ68" i="13"/>
  <c r="AQ66" i="13" s="1"/>
  <c r="AP68" i="13"/>
  <c r="AO68" i="13"/>
  <c r="AO66" i="13" s="1"/>
  <c r="AR65" i="13"/>
  <c r="AR63" i="13" s="1"/>
  <c r="AQ65" i="13"/>
  <c r="AQ63" i="13" s="1"/>
  <c r="AP65" i="13"/>
  <c r="AP63" i="13" s="1"/>
  <c r="AO65" i="13"/>
  <c r="AO63" i="13" s="1"/>
  <c r="AM68" i="13"/>
  <c r="AL68" i="13"/>
  <c r="AL66" i="13" s="1"/>
  <c r="AK68" i="13"/>
  <c r="AJ68" i="13"/>
  <c r="AJ66" i="13" s="1"/>
  <c r="AM65" i="13"/>
  <c r="AL65" i="13"/>
  <c r="AL63" i="13" s="1"/>
  <c r="AK65" i="13"/>
  <c r="AJ65" i="13"/>
  <c r="AJ63" i="13" s="1"/>
  <c r="AH68" i="13"/>
  <c r="AG68" i="13"/>
  <c r="AG66" i="13" s="1"/>
  <c r="AF68" i="13"/>
  <c r="AE68" i="13"/>
  <c r="AE66" i="13" s="1"/>
  <c r="AH65" i="13"/>
  <c r="AH63" i="13" s="1"/>
  <c r="AG65" i="13"/>
  <c r="AG63" i="13" s="1"/>
  <c r="AF65" i="13"/>
  <c r="AF63" i="13" s="1"/>
  <c r="AE65" i="13"/>
  <c r="AE63" i="13" s="1"/>
  <c r="AC68" i="13"/>
  <c r="AB68" i="13"/>
  <c r="AB66" i="13" s="1"/>
  <c r="AA68" i="13"/>
  <c r="Z68" i="13"/>
  <c r="Z66" i="13" s="1"/>
  <c r="AC65" i="13"/>
  <c r="AB65" i="13"/>
  <c r="AB63" i="13" s="1"/>
  <c r="AA65" i="13"/>
  <c r="Z65" i="13"/>
  <c r="Z63" i="13" s="1"/>
  <c r="X68" i="13"/>
  <c r="W68" i="13"/>
  <c r="W66" i="13" s="1"/>
  <c r="X65" i="13"/>
  <c r="W65" i="13"/>
  <c r="U68" i="13"/>
  <c r="T68" i="13"/>
  <c r="T66" i="13" s="1"/>
  <c r="U65" i="13"/>
  <c r="T65" i="13"/>
  <c r="T63" i="13" s="1"/>
  <c r="R68" i="13"/>
  <c r="Q68" i="13"/>
  <c r="Q66" i="13" s="1"/>
  <c r="R65" i="13"/>
  <c r="Q65" i="13"/>
  <c r="Q63" i="13" s="1"/>
  <c r="O68" i="13"/>
  <c r="N68" i="13"/>
  <c r="N66" i="13" s="1"/>
  <c r="O65" i="13"/>
  <c r="N65" i="13"/>
  <c r="N63" i="13" s="1"/>
  <c r="L68" i="13"/>
  <c r="K68" i="13"/>
  <c r="L65" i="13"/>
  <c r="K65" i="13"/>
  <c r="K63" i="13" s="1"/>
  <c r="I68" i="13"/>
  <c r="H68" i="13"/>
  <c r="H66" i="13" s="1"/>
  <c r="I65" i="13"/>
  <c r="H65" i="13"/>
  <c r="H63" i="13" s="1"/>
  <c r="AZ62" i="13"/>
  <c r="AY62" i="13"/>
  <c r="AY60" i="13" s="1"/>
  <c r="AW62" i="13"/>
  <c r="AV62" i="13"/>
  <c r="AV60" i="13" s="1"/>
  <c r="AU62" i="13"/>
  <c r="AT62" i="13"/>
  <c r="AT60" i="13" s="1"/>
  <c r="AR62" i="13"/>
  <c r="AQ62" i="13"/>
  <c r="AQ60" i="13" s="1"/>
  <c r="AP62" i="13"/>
  <c r="AO62" i="13"/>
  <c r="AO60" i="13" s="1"/>
  <c r="AM62" i="13"/>
  <c r="AM60" i="13" s="1"/>
  <c r="AL62" i="13"/>
  <c r="AL60" i="13" s="1"/>
  <c r="AK62" i="13"/>
  <c r="AK60" i="13" s="1"/>
  <c r="AJ62" i="13"/>
  <c r="AJ60" i="13" s="1"/>
  <c r="AH62" i="13"/>
  <c r="AG62" i="13"/>
  <c r="AG60" i="13" s="1"/>
  <c r="AF62" i="13"/>
  <c r="AE62" i="13"/>
  <c r="AE60" i="13" s="1"/>
  <c r="AC62" i="13"/>
  <c r="AB62" i="13"/>
  <c r="AB60" i="13" s="1"/>
  <c r="AA62" i="13"/>
  <c r="Z62" i="13"/>
  <c r="Z60" i="13" s="1"/>
  <c r="X62" i="13"/>
  <c r="W62" i="13"/>
  <c r="W60" i="13" s="1"/>
  <c r="U62" i="13"/>
  <c r="U60" i="13" s="1"/>
  <c r="T62" i="13"/>
  <c r="T60" i="13" s="1"/>
  <c r="R62" i="13"/>
  <c r="R60" i="13" s="1"/>
  <c r="Q62" i="13"/>
  <c r="O62" i="13"/>
  <c r="N62" i="13"/>
  <c r="L62" i="13"/>
  <c r="K62" i="13"/>
  <c r="K60" i="13" s="1"/>
  <c r="I62" i="13"/>
  <c r="H62" i="13"/>
  <c r="E62" i="13" s="1"/>
  <c r="AZ59" i="13"/>
  <c r="AY59" i="13"/>
  <c r="AY57" i="13" s="1"/>
  <c r="AW59" i="13"/>
  <c r="AW57" i="13" s="1"/>
  <c r="AV59" i="13"/>
  <c r="AV57" i="13" s="1"/>
  <c r="AU59" i="13"/>
  <c r="AU57" i="13" s="1"/>
  <c r="AT59" i="13"/>
  <c r="AT57" i="13" s="1"/>
  <c r="AR59" i="13"/>
  <c r="AR57" i="13" s="1"/>
  <c r="AQ59" i="13"/>
  <c r="AP59" i="13"/>
  <c r="AP57" i="13" s="1"/>
  <c r="AO59" i="13"/>
  <c r="AO57" i="13" s="1"/>
  <c r="AM59" i="13"/>
  <c r="AL59" i="13"/>
  <c r="AL57" i="13" s="1"/>
  <c r="AK59" i="13"/>
  <c r="AJ59" i="13"/>
  <c r="AJ57" i="13" s="1"/>
  <c r="AH59" i="13"/>
  <c r="AH57" i="13" s="1"/>
  <c r="AG59" i="13"/>
  <c r="AG57" i="13" s="1"/>
  <c r="AF59" i="13"/>
  <c r="AF57" i="13" s="1"/>
  <c r="AE59" i="13"/>
  <c r="AE57" i="13" s="1"/>
  <c r="AC59" i="13"/>
  <c r="AB59" i="13"/>
  <c r="AA59" i="13"/>
  <c r="Z59" i="13"/>
  <c r="Z57" i="13" s="1"/>
  <c r="X59" i="13"/>
  <c r="W59" i="13"/>
  <c r="W57" i="13" s="1"/>
  <c r="U59" i="13"/>
  <c r="T59" i="13"/>
  <c r="R59" i="13"/>
  <c r="Q59" i="13"/>
  <c r="Q57" i="13" s="1"/>
  <c r="O59" i="13"/>
  <c r="O57" i="13" s="1"/>
  <c r="N59" i="13"/>
  <c r="N57" i="13" s="1"/>
  <c r="L59" i="13"/>
  <c r="K59" i="13"/>
  <c r="I59" i="13"/>
  <c r="H59" i="13"/>
  <c r="H57" i="13" s="1"/>
  <c r="AZ56" i="13"/>
  <c r="AY56" i="13"/>
  <c r="AY54" i="13" s="1"/>
  <c r="AW56" i="13"/>
  <c r="AV56" i="13"/>
  <c r="AV54" i="13" s="1"/>
  <c r="AU56" i="13"/>
  <c r="AT56" i="13"/>
  <c r="AT54" i="13" s="1"/>
  <c r="AR56" i="13"/>
  <c r="AQ56" i="13"/>
  <c r="AP56" i="13"/>
  <c r="AO56" i="13"/>
  <c r="AO54" i="13" s="1"/>
  <c r="AM56" i="13"/>
  <c r="AL56" i="13"/>
  <c r="AL54" i="13" s="1"/>
  <c r="AK56" i="13"/>
  <c r="AJ56" i="13"/>
  <c r="AJ54" i="13" s="1"/>
  <c r="AH56" i="13"/>
  <c r="AG56" i="13"/>
  <c r="AG54" i="13" s="1"/>
  <c r="AF56" i="13"/>
  <c r="AE56" i="13"/>
  <c r="AE54" i="13" s="1"/>
  <c r="AC56" i="13"/>
  <c r="AB56" i="13"/>
  <c r="AB54" i="13" s="1"/>
  <c r="AA56" i="13"/>
  <c r="Z56" i="13"/>
  <c r="X56" i="13"/>
  <c r="X54" i="13" s="1"/>
  <c r="W56" i="13"/>
  <c r="W54" i="13" s="1"/>
  <c r="U56" i="13"/>
  <c r="U54" i="13" s="1"/>
  <c r="T56" i="13"/>
  <c r="T54" i="13" s="1"/>
  <c r="R56" i="13"/>
  <c r="R54" i="13" s="1"/>
  <c r="Q56" i="13"/>
  <c r="O56" i="13"/>
  <c r="O54" i="13" s="1"/>
  <c r="N56" i="13"/>
  <c r="N54" i="13" s="1"/>
  <c r="L56" i="13"/>
  <c r="K56" i="13"/>
  <c r="K54" i="13" s="1"/>
  <c r="I56" i="13"/>
  <c r="I54" i="13" s="1"/>
  <c r="H56" i="13"/>
  <c r="H54" i="13" s="1"/>
  <c r="AZ53" i="13"/>
  <c r="AZ51" i="13" s="1"/>
  <c r="AY53" i="13"/>
  <c r="AY51" i="13" s="1"/>
  <c r="AW53" i="13"/>
  <c r="AW51" i="13" s="1"/>
  <c r="AV53" i="13"/>
  <c r="AV51" i="13" s="1"/>
  <c r="AU53" i="13"/>
  <c r="AU51" i="13" s="1"/>
  <c r="AT53" i="13"/>
  <c r="AT50" i="13" s="1"/>
  <c r="AR53" i="13"/>
  <c r="AR51" i="13" s="1"/>
  <c r="AQ53" i="13"/>
  <c r="AQ51" i="13" s="1"/>
  <c r="AP53" i="13"/>
  <c r="AP51" i="13" s="1"/>
  <c r="AO53" i="13"/>
  <c r="AO51" i="13" s="1"/>
  <c r="AM53" i="13"/>
  <c r="AM51" i="13" s="1"/>
  <c r="AL53" i="13"/>
  <c r="AL51" i="13" s="1"/>
  <c r="AK53" i="13"/>
  <c r="AK51" i="13" s="1"/>
  <c r="AJ53" i="13"/>
  <c r="AJ51" i="13" s="1"/>
  <c r="AH53" i="13"/>
  <c r="AH51" i="13" s="1"/>
  <c r="AG53" i="13"/>
  <c r="AG51" i="13" s="1"/>
  <c r="AF53" i="13"/>
  <c r="AF51" i="13" s="1"/>
  <c r="AE53" i="13"/>
  <c r="AE50" i="13" s="1"/>
  <c r="AC53" i="13"/>
  <c r="AC51" i="13" s="1"/>
  <c r="AB53" i="13"/>
  <c r="AB51" i="13" s="1"/>
  <c r="AA53" i="13"/>
  <c r="AA51" i="13" s="1"/>
  <c r="Z53" i="13"/>
  <c r="Z51" i="13" s="1"/>
  <c r="X53" i="13"/>
  <c r="X51" i="13" s="1"/>
  <c r="W53" i="13"/>
  <c r="W51" i="13" s="1"/>
  <c r="U53" i="13"/>
  <c r="U51" i="13" s="1"/>
  <c r="T53" i="13"/>
  <c r="T51" i="13" s="1"/>
  <c r="R53" i="13"/>
  <c r="Q53" i="13"/>
  <c r="O53" i="13"/>
  <c r="N53" i="13"/>
  <c r="N51" i="13" s="1"/>
  <c r="L53" i="13"/>
  <c r="K53" i="13"/>
  <c r="I53" i="13"/>
  <c r="H53" i="13"/>
  <c r="H51" i="13" s="1"/>
  <c r="F68" i="13"/>
  <c r="F67" i="13"/>
  <c r="F65" i="13"/>
  <c r="F64" i="13"/>
  <c r="F62" i="13"/>
  <c r="F61" i="13"/>
  <c r="F59" i="13"/>
  <c r="F58" i="13"/>
  <c r="F56" i="13"/>
  <c r="F55" i="13"/>
  <c r="F53" i="13"/>
  <c r="F52" i="13"/>
  <c r="F49" i="13" s="1"/>
  <c r="E67" i="13"/>
  <c r="E65" i="13"/>
  <c r="E64" i="13"/>
  <c r="E61" i="13"/>
  <c r="E58" i="13"/>
  <c r="E55" i="13"/>
  <c r="E52" i="13"/>
  <c r="F46" i="13"/>
  <c r="E46" i="13"/>
  <c r="F43" i="13"/>
  <c r="E43" i="13"/>
  <c r="F40" i="13"/>
  <c r="E40" i="13"/>
  <c r="AZ47" i="13"/>
  <c r="AZ45" i="13" s="1"/>
  <c r="AY47" i="13"/>
  <c r="AY45" i="13" s="1"/>
  <c r="AW47" i="13"/>
  <c r="AW45" i="13" s="1"/>
  <c r="AV47" i="13"/>
  <c r="AV45" i="13" s="1"/>
  <c r="AU47" i="13"/>
  <c r="AU45" i="13" s="1"/>
  <c r="AT47" i="13"/>
  <c r="AT45" i="13" s="1"/>
  <c r="AR47" i="13"/>
  <c r="AR45" i="13" s="1"/>
  <c r="AQ47" i="13"/>
  <c r="AP47" i="13"/>
  <c r="AP45" i="13" s="1"/>
  <c r="AO47" i="13"/>
  <c r="AM47" i="13"/>
  <c r="AM45" i="13" s="1"/>
  <c r="AL47" i="13"/>
  <c r="AK47" i="13"/>
  <c r="AK45" i="13" s="1"/>
  <c r="AJ47" i="13"/>
  <c r="AH47" i="13"/>
  <c r="AH45" i="13" s="1"/>
  <c r="AG47" i="13"/>
  <c r="AF47" i="13"/>
  <c r="AF45" i="13" s="1"/>
  <c r="AE47" i="13"/>
  <c r="AE45" i="13" s="1"/>
  <c r="AC47" i="13"/>
  <c r="AC45" i="13" s="1"/>
  <c r="AB47" i="13"/>
  <c r="AB45" i="13" s="1"/>
  <c r="AA47" i="13"/>
  <c r="AA45" i="13" s="1"/>
  <c r="Z47" i="13"/>
  <c r="X47" i="13"/>
  <c r="W47" i="13"/>
  <c r="W45" i="13" s="1"/>
  <c r="U47" i="13"/>
  <c r="U45" i="13" s="1"/>
  <c r="T47" i="13"/>
  <c r="R47" i="13"/>
  <c r="R45" i="13" s="1"/>
  <c r="Q47" i="13"/>
  <c r="Q45" i="13" s="1"/>
  <c r="O47" i="13"/>
  <c r="O45" i="13" s="1"/>
  <c r="N47" i="13"/>
  <c r="N45" i="13" s="1"/>
  <c r="L47" i="13"/>
  <c r="L45" i="13" s="1"/>
  <c r="K47" i="13"/>
  <c r="I47" i="13"/>
  <c r="I45" i="13" s="1"/>
  <c r="H47" i="13"/>
  <c r="AZ44" i="13"/>
  <c r="AZ42" i="13" s="1"/>
  <c r="AY44" i="13"/>
  <c r="AY42" i="13" s="1"/>
  <c r="AW44" i="13"/>
  <c r="AV44" i="13"/>
  <c r="AU44" i="13"/>
  <c r="AU42" i="13" s="1"/>
  <c r="AT44" i="13"/>
  <c r="AT42" i="13" s="1"/>
  <c r="AR44" i="13"/>
  <c r="AR42" i="13" s="1"/>
  <c r="AQ44" i="13"/>
  <c r="AP44" i="13"/>
  <c r="AP42" i="13" s="1"/>
  <c r="AO44" i="13"/>
  <c r="AM44" i="13"/>
  <c r="AM42" i="13" s="1"/>
  <c r="AL44" i="13"/>
  <c r="AK44" i="13"/>
  <c r="AK42" i="13" s="1"/>
  <c r="AJ44" i="13"/>
  <c r="AH44" i="13"/>
  <c r="AH42" i="13" s="1"/>
  <c r="AG44" i="13"/>
  <c r="AG42" i="13" s="1"/>
  <c r="AF44" i="13"/>
  <c r="AF42" i="13" s="1"/>
  <c r="AE44" i="13"/>
  <c r="AE42" i="13" s="1"/>
  <c r="AC44" i="13"/>
  <c r="AC42" i="13" s="1"/>
  <c r="AB44" i="13"/>
  <c r="AA44" i="13"/>
  <c r="AA42" i="13" s="1"/>
  <c r="Z44" i="13"/>
  <c r="Z42" i="13" s="1"/>
  <c r="X44" i="13"/>
  <c r="X42" i="13" s="1"/>
  <c r="W44" i="13"/>
  <c r="W42" i="13" s="1"/>
  <c r="U44" i="13"/>
  <c r="U42" i="13" s="1"/>
  <c r="T44" i="13"/>
  <c r="R44" i="13"/>
  <c r="R42" i="13" s="1"/>
  <c r="Q44" i="13"/>
  <c r="O44" i="13"/>
  <c r="O42" i="13" s="1"/>
  <c r="N44" i="13"/>
  <c r="N42" i="13" s="1"/>
  <c r="L44" i="13"/>
  <c r="L42" i="13" s="1"/>
  <c r="K44" i="13"/>
  <c r="I44" i="13"/>
  <c r="F44" i="13" s="1"/>
  <c r="H44" i="13"/>
  <c r="AZ41" i="13"/>
  <c r="AZ39" i="13" s="1"/>
  <c r="AY41" i="13"/>
  <c r="AW41" i="13"/>
  <c r="AW39" i="13" s="1"/>
  <c r="AV41" i="13"/>
  <c r="AU41" i="13"/>
  <c r="AU39" i="13" s="1"/>
  <c r="AT41" i="13"/>
  <c r="AR41" i="13"/>
  <c r="AQ41" i="13"/>
  <c r="AQ39" i="13" s="1"/>
  <c r="AP41" i="13"/>
  <c r="AP39" i="13" s="1"/>
  <c r="AO41" i="13"/>
  <c r="AO39" i="13" s="1"/>
  <c r="AM41" i="13"/>
  <c r="AM39" i="13" s="1"/>
  <c r="AL41" i="13"/>
  <c r="AK41" i="13"/>
  <c r="AK39" i="13" s="1"/>
  <c r="AJ41" i="13"/>
  <c r="AH41" i="13"/>
  <c r="AH39" i="13" s="1"/>
  <c r="AG41" i="13"/>
  <c r="AF41" i="13"/>
  <c r="AF39" i="13" s="1"/>
  <c r="AE41" i="13"/>
  <c r="AE39" i="13" s="1"/>
  <c r="AC41" i="13"/>
  <c r="AC39" i="13" s="1"/>
  <c r="AB41" i="13"/>
  <c r="AA41" i="13"/>
  <c r="AA39" i="13" s="1"/>
  <c r="Z41" i="13"/>
  <c r="X41" i="13"/>
  <c r="X39" i="13" s="1"/>
  <c r="W41" i="13"/>
  <c r="U41" i="13"/>
  <c r="U39" i="13" s="1"/>
  <c r="T41" i="13"/>
  <c r="R41" i="13"/>
  <c r="R39" i="13" s="1"/>
  <c r="Q41" i="13"/>
  <c r="Q39" i="13" s="1"/>
  <c r="O41" i="13"/>
  <c r="O39" i="13" s="1"/>
  <c r="N41" i="13"/>
  <c r="L41" i="13"/>
  <c r="L39" i="13" s="1"/>
  <c r="K41" i="13"/>
  <c r="I41" i="13"/>
  <c r="F41" i="13" s="1"/>
  <c r="F39" i="13" s="1"/>
  <c r="H41" i="13"/>
  <c r="E19" i="17"/>
  <c r="E24" i="17"/>
  <c r="F10" i="17"/>
  <c r="AX16" i="13"/>
  <c r="AS16" i="13"/>
  <c r="AN16" i="13"/>
  <c r="AI16" i="13"/>
  <c r="AD16" i="13"/>
  <c r="Y16" i="13"/>
  <c r="V16" i="13"/>
  <c r="S16" i="13"/>
  <c r="P16" i="13"/>
  <c r="M16" i="13"/>
  <c r="J16" i="13"/>
  <c r="AZ66" i="13"/>
  <c r="AZ63" i="13"/>
  <c r="AZ60" i="13"/>
  <c r="AZ57" i="13"/>
  <c r="AZ54" i="13"/>
  <c r="AZ49" i="13"/>
  <c r="AY49" i="13"/>
  <c r="AW66" i="13"/>
  <c r="AU66" i="13"/>
  <c r="AW60" i="13"/>
  <c r="AU60" i="13"/>
  <c r="AW54" i="13"/>
  <c r="AU54" i="13"/>
  <c r="AW49" i="13"/>
  <c r="AV49" i="13"/>
  <c r="AU49" i="13"/>
  <c r="AT49" i="13"/>
  <c r="AR66" i="13"/>
  <c r="AP66" i="13"/>
  <c r="AR60" i="13"/>
  <c r="AP60" i="13"/>
  <c r="AQ57" i="13"/>
  <c r="AR54" i="13"/>
  <c r="AP54" i="13"/>
  <c r="AR49" i="13"/>
  <c r="AQ49" i="13"/>
  <c r="AP49" i="13"/>
  <c r="AO49" i="13"/>
  <c r="AM66" i="13"/>
  <c r="AK66" i="13"/>
  <c r="AM63" i="13"/>
  <c r="AK63" i="13"/>
  <c r="AM57" i="13"/>
  <c r="AK57" i="13"/>
  <c r="AM54" i="13"/>
  <c r="AK54" i="13"/>
  <c r="AM49" i="13"/>
  <c r="AL49" i="13"/>
  <c r="AK49" i="13"/>
  <c r="AJ49" i="13"/>
  <c r="AH66" i="13"/>
  <c r="AF66" i="13"/>
  <c r="AH60" i="13"/>
  <c r="AF60" i="13"/>
  <c r="AH54" i="13"/>
  <c r="AF54" i="13"/>
  <c r="AH49" i="13"/>
  <c r="AG49" i="13"/>
  <c r="AF49" i="13"/>
  <c r="AE49" i="13"/>
  <c r="AC66" i="13"/>
  <c r="AA66" i="13"/>
  <c r="AC63" i="13"/>
  <c r="AA63" i="13"/>
  <c r="AC60" i="13"/>
  <c r="AA60" i="13"/>
  <c r="AC57" i="13"/>
  <c r="AA57" i="13"/>
  <c r="AC54" i="13"/>
  <c r="AA54" i="13"/>
  <c r="AC49" i="13"/>
  <c r="AB49" i="13"/>
  <c r="AA49" i="13"/>
  <c r="Z49" i="13"/>
  <c r="X66" i="13"/>
  <c r="X63" i="13"/>
  <c r="W63" i="13"/>
  <c r="X60" i="13"/>
  <c r="X57" i="13"/>
  <c r="X49" i="13"/>
  <c r="W49" i="13"/>
  <c r="U66" i="13"/>
  <c r="U63" i="13"/>
  <c r="U57" i="13"/>
  <c r="U49" i="13"/>
  <c r="T49" i="13"/>
  <c r="R66" i="13"/>
  <c r="R63" i="13"/>
  <c r="Q60" i="13"/>
  <c r="R57" i="13"/>
  <c r="Q54" i="13"/>
  <c r="R51" i="13"/>
  <c r="Q51" i="13"/>
  <c r="R49" i="13"/>
  <c r="Q49" i="13"/>
  <c r="O66" i="13"/>
  <c r="O63" i="13"/>
  <c r="O60" i="13"/>
  <c r="N60" i="13"/>
  <c r="O51" i="13"/>
  <c r="O49" i="13"/>
  <c r="N49" i="13"/>
  <c r="L66" i="13"/>
  <c r="L63" i="13"/>
  <c r="L60" i="13"/>
  <c r="L57" i="13"/>
  <c r="L54" i="13"/>
  <c r="L51" i="13"/>
  <c r="L50" i="13"/>
  <c r="L49" i="13"/>
  <c r="K49" i="13"/>
  <c r="I66" i="13"/>
  <c r="I63" i="13"/>
  <c r="I60" i="13"/>
  <c r="I57" i="13"/>
  <c r="I51" i="13"/>
  <c r="I49" i="13"/>
  <c r="H49" i="13"/>
  <c r="BA48" i="13"/>
  <c r="AX48" i="13"/>
  <c r="AS48" i="13"/>
  <c r="AN48" i="13"/>
  <c r="AI48" i="13"/>
  <c r="AD48" i="13"/>
  <c r="Y48" i="13"/>
  <c r="V48" i="13"/>
  <c r="S48" i="13"/>
  <c r="P48" i="13"/>
  <c r="M48" i="13"/>
  <c r="J48" i="13"/>
  <c r="AY39" i="13"/>
  <c r="AZ37" i="13"/>
  <c r="AY37" i="13"/>
  <c r="AW42" i="13"/>
  <c r="AV39" i="13"/>
  <c r="AT39" i="13"/>
  <c r="AT38" i="13"/>
  <c r="AW37" i="13"/>
  <c r="AV37" i="13"/>
  <c r="AV103" i="13" s="1"/>
  <c r="AU37" i="13"/>
  <c r="AT37" i="13"/>
  <c r="AT103" i="13" s="1"/>
  <c r="AQ45" i="13"/>
  <c r="AO45" i="13"/>
  <c r="AQ42" i="13"/>
  <c r="AO42" i="13"/>
  <c r="AP38" i="13"/>
  <c r="AR37" i="13"/>
  <c r="AQ37" i="13"/>
  <c r="AQ103" i="13" s="1"/>
  <c r="AP37" i="13"/>
  <c r="AO37" i="13"/>
  <c r="AO103" i="13" s="1"/>
  <c r="AL45" i="13"/>
  <c r="AJ45" i="13"/>
  <c r="AL42" i="13"/>
  <c r="AJ42" i="13"/>
  <c r="AL39" i="13"/>
  <c r="AJ39" i="13"/>
  <c r="AM37" i="13"/>
  <c r="AL37" i="13"/>
  <c r="AL103" i="13" s="1"/>
  <c r="AK37" i="13"/>
  <c r="AJ37" i="13"/>
  <c r="AJ103" i="13" s="1"/>
  <c r="AG39" i="13"/>
  <c r="AH37" i="13"/>
  <c r="AG37" i="13"/>
  <c r="AF37" i="13"/>
  <c r="AE37" i="13"/>
  <c r="AB39" i="13"/>
  <c r="Z39" i="13"/>
  <c r="AC37" i="13"/>
  <c r="AB37" i="13"/>
  <c r="AB103" i="13" s="1"/>
  <c r="AA37" i="13"/>
  <c r="Z37" i="13"/>
  <c r="Z103" i="13" s="1"/>
  <c r="X45" i="13"/>
  <c r="W39" i="13"/>
  <c r="X37" i="13"/>
  <c r="W37" i="13"/>
  <c r="T45" i="13"/>
  <c r="T42" i="13"/>
  <c r="T39" i="13"/>
  <c r="U37" i="13"/>
  <c r="T37" i="13"/>
  <c r="Q42" i="13"/>
  <c r="R37" i="13"/>
  <c r="R103" i="13" s="1"/>
  <c r="Q37" i="13"/>
  <c r="N39" i="13"/>
  <c r="O37" i="13"/>
  <c r="N37" i="13"/>
  <c r="N103" i="13" s="1"/>
  <c r="K45" i="13"/>
  <c r="K42" i="13"/>
  <c r="K39" i="13"/>
  <c r="K38" i="13"/>
  <c r="L37" i="13"/>
  <c r="L18" i="13" s="1"/>
  <c r="K37" i="13"/>
  <c r="H45" i="13"/>
  <c r="H42" i="13"/>
  <c r="H39" i="13"/>
  <c r="H38" i="13"/>
  <c r="I37" i="13"/>
  <c r="H37" i="13"/>
  <c r="BA36" i="13"/>
  <c r="AX36" i="13"/>
  <c r="AS36" i="13"/>
  <c r="AN36" i="13"/>
  <c r="AI36" i="13"/>
  <c r="AD36" i="13"/>
  <c r="Y36" i="13"/>
  <c r="V36" i="13"/>
  <c r="S36" i="13"/>
  <c r="P36" i="13"/>
  <c r="M36" i="13"/>
  <c r="K36" i="13"/>
  <c r="J36" i="13"/>
  <c r="H36" i="13"/>
  <c r="AF103" i="13" l="1"/>
  <c r="AH103" i="13"/>
  <c r="AY103" i="13"/>
  <c r="I103" i="13"/>
  <c r="U103" i="13"/>
  <c r="W103" i="13"/>
  <c r="X38" i="13"/>
  <c r="X36" i="13" s="1"/>
  <c r="AP103" i="13"/>
  <c r="AT104" i="13"/>
  <c r="AT102" i="13" s="1"/>
  <c r="AZ103" i="13"/>
  <c r="AE51" i="13"/>
  <c r="AO50" i="13"/>
  <c r="AO48" i="13" s="1"/>
  <c r="AT51" i="13"/>
  <c r="AH18" i="13"/>
  <c r="F47" i="13"/>
  <c r="F38" i="13" s="1"/>
  <c r="AE48" i="13"/>
  <c r="AT48" i="13"/>
  <c r="I38" i="13"/>
  <c r="I39" i="13"/>
  <c r="I42" i="13"/>
  <c r="L38" i="13"/>
  <c r="L36" i="13" s="1"/>
  <c r="AG103" i="13"/>
  <c r="AK103" i="13"/>
  <c r="AM103" i="13"/>
  <c r="AY18" i="13"/>
  <c r="T38" i="13"/>
  <c r="T36" i="13" s="1"/>
  <c r="AJ38" i="13"/>
  <c r="AL38" i="13"/>
  <c r="AV38" i="13"/>
  <c r="H103" i="13"/>
  <c r="H18" i="13"/>
  <c r="K103" i="13"/>
  <c r="K18" i="13"/>
  <c r="X103" i="13"/>
  <c r="X18" i="13"/>
  <c r="U18" i="13"/>
  <c r="AB18" i="13"/>
  <c r="AO18" i="13"/>
  <c r="AT18" i="13"/>
  <c r="AB38" i="13"/>
  <c r="AB36" i="13" s="1"/>
  <c r="AB42" i="13"/>
  <c r="Z38" i="13"/>
  <c r="Z45" i="13"/>
  <c r="AG38" i="13"/>
  <c r="AG36" i="13" s="1"/>
  <c r="F37" i="13"/>
  <c r="F103" i="13" s="1"/>
  <c r="F42" i="13"/>
  <c r="L103" i="13"/>
  <c r="O103" i="13"/>
  <c r="O18" i="13"/>
  <c r="Q18" i="13"/>
  <c r="Q103" i="13"/>
  <c r="T103" i="13"/>
  <c r="T18" i="13"/>
  <c r="AA103" i="13"/>
  <c r="AA18" i="13"/>
  <c r="AC103" i="13"/>
  <c r="AC18" i="13"/>
  <c r="AG45" i="13"/>
  <c r="AV42" i="13"/>
  <c r="AY38" i="13"/>
  <c r="L48" i="13"/>
  <c r="AJ18" i="13"/>
  <c r="I18" i="13"/>
  <c r="R18" i="13"/>
  <c r="Z18" i="13"/>
  <c r="AF18" i="13"/>
  <c r="AL18" i="13"/>
  <c r="AQ18" i="13"/>
  <c r="AV18" i="13"/>
  <c r="AR39" i="13"/>
  <c r="AR38" i="13"/>
  <c r="K51" i="13"/>
  <c r="K50" i="13"/>
  <c r="K48" i="13" s="1"/>
  <c r="AG50" i="13"/>
  <c r="AG48" i="13" s="1"/>
  <c r="AL50" i="13"/>
  <c r="AL48" i="13" s="1"/>
  <c r="AQ50" i="13"/>
  <c r="AQ48" i="13" s="1"/>
  <c r="AQ54" i="13"/>
  <c r="E59" i="13"/>
  <c r="E57" i="13" s="1"/>
  <c r="K57" i="13"/>
  <c r="T50" i="13"/>
  <c r="T48" i="13" s="1"/>
  <c r="T57" i="13"/>
  <c r="AB50" i="13"/>
  <c r="AB48" i="13" s="1"/>
  <c r="AB57" i="13"/>
  <c r="E68" i="13"/>
  <c r="E66" i="13" s="1"/>
  <c r="K66" i="13"/>
  <c r="AV50" i="13"/>
  <c r="AV48" i="13" s="1"/>
  <c r="AE18" i="13"/>
  <c r="AE103" i="13"/>
  <c r="AR36" i="13"/>
  <c r="AR103" i="13"/>
  <c r="AU103" i="13"/>
  <c r="AW103" i="13"/>
  <c r="AG18" i="13"/>
  <c r="AK18" i="13"/>
  <c r="AM18" i="13"/>
  <c r="AP18" i="13"/>
  <c r="AR18" i="13"/>
  <c r="AU18" i="13"/>
  <c r="AW18" i="13"/>
  <c r="AZ18" i="13"/>
  <c r="N38" i="13"/>
  <c r="R38" i="13"/>
  <c r="R36" i="13" s="1"/>
  <c r="F51" i="13"/>
  <c r="F54" i="13"/>
  <c r="F57" i="13"/>
  <c r="F60" i="13"/>
  <c r="F63" i="13"/>
  <c r="F66" i="13"/>
  <c r="AJ50" i="13"/>
  <c r="AJ48" i="13" s="1"/>
  <c r="E49" i="13"/>
  <c r="E63" i="13"/>
  <c r="E60" i="13"/>
  <c r="E56" i="13"/>
  <c r="E54" i="13" s="1"/>
  <c r="E53" i="13"/>
  <c r="E51" i="13" s="1"/>
  <c r="N50" i="13"/>
  <c r="N48" i="13" s="1"/>
  <c r="N18" i="13"/>
  <c r="W38" i="13"/>
  <c r="AE38" i="13"/>
  <c r="W18" i="13"/>
  <c r="E44" i="13"/>
  <c r="E42" i="13" s="1"/>
  <c r="AV19" i="13"/>
  <c r="AV16" i="13" s="1"/>
  <c r="W50" i="13"/>
  <c r="W48" i="13" s="1"/>
  <c r="H50" i="13"/>
  <c r="H48" i="13" s="1"/>
  <c r="H60" i="13"/>
  <c r="AY50" i="13"/>
  <c r="AY48" i="13" s="1"/>
  <c r="Q50" i="13"/>
  <c r="Q48" i="13" s="1"/>
  <c r="Z50" i="13"/>
  <c r="Z48" i="13" s="1"/>
  <c r="Z54" i="13"/>
  <c r="R19" i="13"/>
  <c r="R16" i="13" s="1"/>
  <c r="R50" i="13"/>
  <c r="R48" i="13" s="1"/>
  <c r="N19" i="13"/>
  <c r="O50" i="13"/>
  <c r="O48" i="13" s="1"/>
  <c r="I50" i="13"/>
  <c r="I48" i="13" s="1"/>
  <c r="AZ50" i="13"/>
  <c r="AZ48" i="13" s="1"/>
  <c r="AT19" i="13"/>
  <c r="AT16" i="13" s="1"/>
  <c r="AU50" i="13"/>
  <c r="AU48" i="13" s="1"/>
  <c r="AW50" i="13"/>
  <c r="AW48" i="13" s="1"/>
  <c r="AP50" i="13"/>
  <c r="AP19" i="13" s="1"/>
  <c r="AR50" i="13"/>
  <c r="AR19" i="13" s="1"/>
  <c r="AR16" i="13" s="1"/>
  <c r="AK50" i="13"/>
  <c r="AK48" i="13" s="1"/>
  <c r="AM50" i="13"/>
  <c r="AM48" i="13" s="1"/>
  <c r="AF50" i="13"/>
  <c r="AF48" i="13" s="1"/>
  <c r="AH50" i="13"/>
  <c r="AH48" i="13" s="1"/>
  <c r="AA50" i="13"/>
  <c r="AA48" i="13" s="1"/>
  <c r="AC50" i="13"/>
  <c r="AC48" i="13" s="1"/>
  <c r="X50" i="13"/>
  <c r="X48" i="13" s="1"/>
  <c r="U50" i="13"/>
  <c r="U48" i="13" s="1"/>
  <c r="F50" i="13"/>
  <c r="F48" i="13" s="1"/>
  <c r="E47" i="13"/>
  <c r="E45" i="13" s="1"/>
  <c r="AE19" i="13"/>
  <c r="AE16" i="13" s="1"/>
  <c r="E41" i="13"/>
  <c r="E39" i="13" s="1"/>
  <c r="E37" i="13"/>
  <c r="E103" i="13" s="1"/>
  <c r="U38" i="13"/>
  <c r="AP36" i="13"/>
  <c r="U36" i="13"/>
  <c r="I36" i="13"/>
  <c r="AZ38" i="13"/>
  <c r="AZ104" i="13" s="1"/>
  <c r="AT36" i="13"/>
  <c r="AV36" i="13"/>
  <c r="AU38" i="13"/>
  <c r="AU104" i="13" s="1"/>
  <c r="AW38" i="13"/>
  <c r="AO38" i="13"/>
  <c r="AO104" i="13" s="1"/>
  <c r="AO102" i="13" s="1"/>
  <c r="AQ38" i="13"/>
  <c r="AL36" i="13"/>
  <c r="AK38" i="13"/>
  <c r="AM38" i="13"/>
  <c r="AF38" i="13"/>
  <c r="AH38" i="13"/>
  <c r="Z36" i="13"/>
  <c r="AA38" i="13"/>
  <c r="AC38" i="13"/>
  <c r="Q38" i="13"/>
  <c r="Q104" i="13" s="1"/>
  <c r="O38" i="13"/>
  <c r="O104" i="13" s="1"/>
  <c r="AA104" i="13" l="1"/>
  <c r="AH104" i="13"/>
  <c r="AH102" i="13" s="1"/>
  <c r="AM104" i="13"/>
  <c r="AM102" i="13" s="1"/>
  <c r="F18" i="13"/>
  <c r="AG19" i="13"/>
  <c r="AG16" i="13" s="1"/>
  <c r="F45" i="13"/>
  <c r="L104" i="13"/>
  <c r="AL19" i="13"/>
  <c r="AL16" i="13" s="1"/>
  <c r="AQ104" i="13"/>
  <c r="AQ102" i="13" s="1"/>
  <c r="AW104" i="13"/>
  <c r="AW102" i="13" s="1"/>
  <c r="AZ102" i="13"/>
  <c r="AP16" i="13"/>
  <c r="AJ19" i="13"/>
  <c r="AJ16" i="13" s="1"/>
  <c r="F104" i="13"/>
  <c r="F102" i="13" s="1"/>
  <c r="AJ36" i="13"/>
  <c r="L19" i="13"/>
  <c r="L16" i="13" s="1"/>
  <c r="AP104" i="13"/>
  <c r="AP102" i="13" s="1"/>
  <c r="K104" i="13"/>
  <c r="AF19" i="13"/>
  <c r="AF16" i="13" s="1"/>
  <c r="AF104" i="13"/>
  <c r="AF102" i="13" s="1"/>
  <c r="U19" i="13"/>
  <c r="U16" i="13" s="1"/>
  <c r="U104" i="13"/>
  <c r="U102" i="13" s="1"/>
  <c r="W36" i="13"/>
  <c r="W104" i="13"/>
  <c r="W102" i="13" s="1"/>
  <c r="N104" i="13"/>
  <c r="N102" i="13" s="1"/>
  <c r="AY104" i="13"/>
  <c r="AY102" i="13" s="1"/>
  <c r="AY36" i="13"/>
  <c r="X104" i="13"/>
  <c r="X102" i="13" s="1"/>
  <c r="Q102" i="13"/>
  <c r="L102" i="13"/>
  <c r="I104" i="13"/>
  <c r="I102" i="13" s="1"/>
  <c r="AV104" i="13"/>
  <c r="AV102" i="13" s="1"/>
  <c r="H104" i="13"/>
  <c r="H102" i="13" s="1"/>
  <c r="T104" i="13"/>
  <c r="T102" i="13" s="1"/>
  <c r="N36" i="13"/>
  <c r="AC104" i="13"/>
  <c r="AC102" i="13" s="1"/>
  <c r="AK104" i="13"/>
  <c r="AK102" i="13" s="1"/>
  <c r="T19" i="13"/>
  <c r="T16" i="13" s="1"/>
  <c r="AB19" i="13"/>
  <c r="AB16" i="13" s="1"/>
  <c r="AE36" i="13"/>
  <c r="AE104" i="13"/>
  <c r="AE102" i="13" s="1"/>
  <c r="R104" i="13"/>
  <c r="R102" i="13" s="1"/>
  <c r="AU102" i="13"/>
  <c r="AR104" i="13"/>
  <c r="AR102" i="13" s="1"/>
  <c r="AA102" i="13"/>
  <c r="O102" i="13"/>
  <c r="AG104" i="13"/>
  <c r="AG102" i="13" s="1"/>
  <c r="Z104" i="13"/>
  <c r="Z102" i="13" s="1"/>
  <c r="AL104" i="13"/>
  <c r="AL102" i="13" s="1"/>
  <c r="AB104" i="13"/>
  <c r="AB102" i="13" s="1"/>
  <c r="K19" i="13"/>
  <c r="K16" i="13" s="1"/>
  <c r="K102" i="13"/>
  <c r="AJ104" i="13"/>
  <c r="AJ102" i="13" s="1"/>
  <c r="E18" i="13"/>
  <c r="E50" i="13"/>
  <c r="E48" i="13" s="1"/>
  <c r="N16" i="13"/>
  <c r="E38" i="13"/>
  <c r="AY19" i="13"/>
  <c r="AY16" i="13" s="1"/>
  <c r="Z19" i="13"/>
  <c r="Z16" i="13" s="1"/>
  <c r="W19" i="13"/>
  <c r="W16" i="13" s="1"/>
  <c r="H19" i="13"/>
  <c r="H16" i="13" s="1"/>
  <c r="AH19" i="13"/>
  <c r="AH16" i="13" s="1"/>
  <c r="I19" i="13"/>
  <c r="I16" i="13" s="1"/>
  <c r="AP48" i="13"/>
  <c r="AR48" i="13"/>
  <c r="X19" i="13"/>
  <c r="X16" i="13" s="1"/>
  <c r="E19" i="13"/>
  <c r="F19" i="13"/>
  <c r="F16" i="13" s="1"/>
  <c r="F36" i="13"/>
  <c r="AZ36" i="13"/>
  <c r="AZ19" i="13"/>
  <c r="AZ16" i="13" s="1"/>
  <c r="AW19" i="13"/>
  <c r="AW16" i="13" s="1"/>
  <c r="AW36" i="13"/>
  <c r="AU19" i="13"/>
  <c r="AU16" i="13" s="1"/>
  <c r="AU36" i="13"/>
  <c r="AO36" i="13"/>
  <c r="AO19" i="13"/>
  <c r="AO16" i="13" s="1"/>
  <c r="AQ19" i="13"/>
  <c r="AQ16" i="13" s="1"/>
  <c r="AQ36" i="13"/>
  <c r="AK19" i="13"/>
  <c r="AK16" i="13" s="1"/>
  <c r="AK36" i="13"/>
  <c r="AM19" i="13"/>
  <c r="AM16" i="13" s="1"/>
  <c r="AM36" i="13"/>
  <c r="AF36" i="13"/>
  <c r="AH36" i="13"/>
  <c r="AA19" i="13"/>
  <c r="AA16" i="13" s="1"/>
  <c r="AA36" i="13"/>
  <c r="AC19" i="13"/>
  <c r="AC16" i="13" s="1"/>
  <c r="AC36" i="13"/>
  <c r="Q36" i="13"/>
  <c r="Q19" i="13"/>
  <c r="Q16" i="13" s="1"/>
  <c r="O19" i="13"/>
  <c r="O16" i="13" s="1"/>
  <c r="O36" i="13"/>
  <c r="L21" i="17"/>
  <c r="E36" i="13" l="1"/>
  <c r="E104" i="13"/>
  <c r="E102" i="13" s="1"/>
  <c r="E16" i="13"/>
  <c r="L19" i="17"/>
  <c r="F16" i="17"/>
  <c r="F13" i="17"/>
  <c r="F11" i="17"/>
  <c r="E13" i="17"/>
  <c r="E10" i="17" s="1"/>
  <c r="E11" i="17"/>
  <c r="L24" i="17" l="1"/>
  <c r="G24" i="17"/>
  <c r="L23" i="17"/>
  <c r="G22" i="17"/>
  <c r="F21" i="17"/>
  <c r="E21" i="17"/>
  <c r="G21" i="17" l="1"/>
  <c r="L29" i="17"/>
  <c r="G29" i="17"/>
  <c r="L28" i="17"/>
  <c r="G28" i="17"/>
  <c r="E26" i="17"/>
  <c r="L16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F26" i="17" l="1"/>
  <c r="G26" i="17" s="1"/>
  <c r="C5" i="8"/>
  <c r="C11" i="8"/>
  <c r="D11" i="8" s="1"/>
  <c r="G17" i="17"/>
  <c r="G19" i="17"/>
  <c r="G11" i="17"/>
  <c r="G13" i="17"/>
  <c r="E16" i="17"/>
  <c r="C14" i="8"/>
  <c r="D14" i="8" s="1"/>
  <c r="C19" i="8"/>
  <c r="D19" i="8" s="1"/>
  <c r="D5" i="8"/>
  <c r="G10" i="17" l="1"/>
  <c r="G16" i="17"/>
  <c r="C24" i="8"/>
  <c r="D24" i="8"/>
</calcChain>
</file>

<file path=xl/sharedStrings.xml><?xml version="1.0" encoding="utf-8"?>
<sst xmlns="http://schemas.openxmlformats.org/spreadsheetml/2006/main" count="839" uniqueCount="393">
  <si>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</si>
  <si>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</si>
  <si>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</si>
  <si>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</si>
  <si>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</si>
  <si>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</si>
  <si>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</si>
  <si>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</si>
  <si>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</si>
  <si>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</si>
  <si>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</si>
  <si>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</si>
  <si>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</si>
  <si>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</si>
  <si>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</si>
  <si>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</si>
  <si>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</si>
  <si>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</si>
  <si>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</si>
  <si>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</si>
  <si>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</si>
  <si>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</si>
  <si>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</si>
  <si>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</si>
  <si>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</si>
  <si>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</si>
  <si>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</si>
  <si>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</si>
  <si>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</si>
  <si>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</si>
  <si>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</si>
  <si>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</si>
  <si>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</si>
  <si>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</si>
  <si>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</si>
  <si>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</si>
  <si>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</si>
  <si>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</si>
  <si>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</si>
  <si>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</si>
  <si>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</si>
  <si>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</si>
  <si>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</si>
  <si>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</si>
  <si>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</si>
  <si>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</si>
  <si>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</si>
  <si>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</si>
  <si>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</si>
  <si>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</si>
  <si>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</si>
  <si>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</si>
  <si>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</si>
  <si>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</si>
  <si>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</si>
  <si>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</si>
  <si>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</si>
  <si>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</si>
  <si>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</si>
  <si>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</si>
  <si>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</si>
  <si>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</si>
  <si>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</si>
  <si>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</si>
  <si>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</si>
  <si>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</si>
  <si>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</si>
  <si>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</si>
  <si>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</si>
  <si>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</si>
  <si>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</si>
  <si>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</si>
  <si>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</si>
  <si>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</si>
  <si>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</si>
  <si>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</si>
  <si>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</si>
  <si>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</si>
  <si>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</si>
  <si>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</si>
  <si>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</si>
  <si>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</si>
  <si>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</si>
  <si>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</si>
  <si>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</si>
  <si>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</si>
  <si>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</si>
  <si>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</si>
  <si>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</si>
  <si>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</si>
  <si>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</si>
  <si>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</si>
  <si>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</si>
  <si>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</si>
  <si>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</si>
  <si>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</si>
  <si>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</si>
  <si>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</si>
  <si>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</si>
  <si>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</si>
  <si>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</si>
  <si>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</si>
  <si>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</si>
  <si>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</si>
  <si>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</si>
  <si>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</si>
  <si>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</si>
  <si>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</si>
  <si>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</si>
  <si>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</si>
  <si>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</si>
  <si>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</si>
  <si>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</si>
  <si>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</si>
  <si>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</si>
  <si>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</si>
  <si>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</si>
  <si>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</si>
  <si>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</si>
  <si>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</si>
  <si>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</si>
  <si>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</si>
  <si>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</si>
  <si>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</si>
  <si>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</si>
  <si>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</si>
  <si>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</si>
  <si>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</si>
  <si>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</si>
  <si>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</si>
  <si>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</si>
  <si>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</si>
  <si>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</si>
  <si>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</si>
  <si>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</si>
  <si>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</si>
  <si>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</si>
  <si>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</si>
  <si>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</si>
  <si>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</si>
  <si>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</si>
  <si>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</si>
  <si>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</si>
  <si>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</si>
  <si>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</si>
  <si>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</si>
  <si>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</si>
  <si>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</si>
  <si>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</si>
  <si>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</si>
  <si>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</si>
  <si>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</si>
  <si>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</si>
  <si>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</si>
  <si>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</si>
  <si>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</si>
  <si>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</si>
  <si>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</si>
  <si>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</si>
  <si>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</si>
  <si>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</si>
  <si>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</si>
  <si>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</si>
  <si>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</si>
  <si>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</si>
  <si>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</si>
  <si>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</si>
  <si>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</si>
  <si>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</si>
  <si>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</si>
  <si>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</si>
  <si>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</si>
  <si>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</si>
  <si>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</si>
  <si>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</si>
  <si>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</si>
  <si>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</si>
  <si>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</si>
  <si>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</si>
  <si>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</si>
  <si>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</si>
  <si>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</si>
  <si>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</si>
  <si>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</si>
  <si>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</si>
  <si>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</si>
  <si>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</si>
  <si>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</si>
  <si>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</si>
  <si>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</si>
  <si>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</si>
  <si>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</si>
  <si>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</si>
  <si>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</si>
  <si>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</si>
  <si>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</si>
  <si>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</si>
  <si>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</si>
  <si>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</si>
  <si>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</si>
  <si>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</si>
  <si>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</si>
  <si>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</si>
  <si>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</si>
  <si>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</si>
  <si>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</si>
  <si>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</si>
  <si>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</si>
  <si>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</si>
  <si>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</si>
  <si>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</si>
  <si>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</si>
  <si>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</si>
  <si>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</si>
  <si>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</si>
  <si>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</si>
  <si>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</si>
  <si>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</si>
  <si>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</si>
  <si>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</si>
  <si>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</si>
  <si>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</si>
  <si>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</si>
  <si>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</si>
  <si>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</si>
  <si>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</si>
  <si>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</si>
  <si>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</si>
  <si>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</si>
  <si>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</si>
  <si>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</si>
  <si>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</si>
  <si>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</si>
  <si>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</si>
  <si>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</si>
  <si>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</si>
  <si>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</si>
  <si>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</si>
  <si>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</si>
  <si>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</si>
  <si>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</si>
  <si>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</si>
  <si>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</si>
  <si>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</si>
  <si>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</si>
  <si>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</si>
  <si>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</si>
  <si>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</si>
  <si>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</si>
  <si>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</si>
  <si>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</si>
  <si>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</si>
  <si>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</si>
  <si>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</si>
  <si>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</si>
  <si>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</si>
  <si>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</si>
  <si>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</si>
  <si>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</si>
  <si>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</si>
  <si>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</si>
  <si>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 xml:space="preserve">Ответственный исполнитель (наименование)
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</si>
  <si>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</si>
  <si>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</si>
  <si>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</si>
  <si>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</si>
  <si>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</si>
  <si>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Таблица 1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</si>
  <si>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</si>
  <si>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</si>
  <si>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</si>
  <si>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</si>
  <si>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</si>
  <si>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</si>
  <si>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</si>
  <si>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</si>
  <si>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</si>
  <si>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</si>
  <si>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</si>
  <si>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</si>
  <si>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</si>
  <si>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</si>
  <si>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</si>
  <si>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</si>
  <si>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</si>
  <si>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</si>
  <si>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</si>
  <si>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</si>
  <si>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</si>
  <si>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</si>
  <si>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</si>
  <si>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</si>
  <si>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</si>
  <si>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</si>
  <si>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</si>
  <si>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</si>
  <si>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Таблица 3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</si>
  <si>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</si>
  <si>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</si>
  <si>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</si>
  <si>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</si>
  <si>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</si>
  <si>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</si>
  <si>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</si>
  <si>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 xml:space="preserve"> проект "_________________" 
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</si>
  <si>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</si>
  <si>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</si>
  <si>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Таблица 2</t>
  </si>
  <si>
    <t xml:space="preserve">Региональный проект «Создание условий для легкого старта и комфортного ведения бизнеса»
</t>
  </si>
  <si>
    <t xml:space="preserve">Региональный проект «Акселерация субъектов малого и среднего предпринимательства» 
</t>
  </si>
  <si>
    <t>Наименование портфеля проектов: «Малое и среднее предпринимательство и поддержка индивидуальной предпринимательской инициативы»</t>
  </si>
  <si>
    <t>Информация о финансировании в 2024 году  (тыс. рублей)</t>
  </si>
  <si>
    <t>Количество новых рабочих мест, созданных субъектами МСП ‒ получателями финансовой поддержки</t>
  </si>
  <si>
    <t>план, в соответствии с постановлением № 1406  от 21.12.2023 (в ред. от ________) *</t>
  </si>
  <si>
    <t>Количество субъектов МСП ‒ получателей финансовой поддержки</t>
  </si>
  <si>
    <t>1.7.</t>
  </si>
  <si>
    <t>предоставление субсидии на возмещение части затрат в целях оказания финансовой поддержки субъектам малого и среднего предпринимательства</t>
  </si>
  <si>
    <t>по муниципальной программе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</si>
  <si>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Значение показателя на 2024 год</t>
  </si>
  <si>
    <t>Целевые показатели муниципальной программы 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</si>
  <si>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Региональный проект «Создание условий для легкого старта и комфортного ведения бизнеса» (всего), в том числе:</t>
  </si>
  <si>
    <t>Мероприятие (результат) «Предоставлена субсидия на возмещение части затрат на аренду (субаренду) нежилых помещений»</t>
  </si>
  <si>
    <t xml:space="preserve">1.1.2. </t>
  </si>
  <si>
    <t>Мероприятие (результат) «Предоставлена субсидия на возмещение части затрат на приобретение основных средств (новое оборудование, оргтехника)»</t>
  </si>
  <si>
    <t xml:space="preserve">1.1.4. </t>
  </si>
  <si>
    <t xml:space="preserve">Мероприятие (результат) «Предоставлена субсидия на возмещение части затрат на рекламу» </t>
  </si>
  <si>
    <t xml:space="preserve">1.1.6. </t>
  </si>
  <si>
    <t xml:space="preserve">Региональный проект «Акселерация субъектов малого и среднего предпринимательства» </t>
  </si>
  <si>
    <t xml:space="preserve">Управление </t>
  </si>
  <si>
    <t xml:space="preserve">1.2.1.  </t>
  </si>
  <si>
    <t xml:space="preserve">1.2.2.  </t>
  </si>
  <si>
    <t>Мероприятие (результат) «Предоставлена субсидия на возмещение части затрат на приобретение нового оборудования (основных средств) и лицензионных программных продуктов»</t>
  </si>
  <si>
    <t xml:space="preserve">Мероприятие (результат) «Предоставлена субсидия на возмещение части затрат по оплате коммунальных услуг» </t>
  </si>
  <si>
    <t xml:space="preserve">1.2.3.  </t>
  </si>
  <si>
    <t xml:space="preserve">1.2.4. </t>
  </si>
  <si>
    <t xml:space="preserve">Мероприятие (результат) «Предоставлена субсидия на возмещение части затрат на приобретение и (или) доставку кормов для сельскохозяйственных животных и птицы» </t>
  </si>
  <si>
    <t xml:space="preserve">Мероприятие (результат) «Предоставлена субсидия на возмещение части затрат на приобретение и (или) доставку муки для производства хлеба и хлебобулочных изделий» </t>
  </si>
  <si>
    <t xml:space="preserve">1.2.5. </t>
  </si>
  <si>
    <t xml:space="preserve">Мероприятие (результат) «Предоставлена субсидия на возмещение части затрат на обязательную сертификацию произведенной продукции» </t>
  </si>
  <si>
    <t xml:space="preserve">1.2.6. </t>
  </si>
  <si>
    <t>Комплекс процессных мероприятий «Финансовая поддержка субъектов малого и среднего предпринимательства»</t>
  </si>
  <si>
    <t xml:space="preserve">1.3. </t>
  </si>
  <si>
    <t xml:space="preserve">Мероприятие (результат) «Предоставлена субсидия на возмещение процентной ставки по привлеченным кредитам и займам в российских кредитных организациях и в Фонде «Югорская региональная микрокредитная компания» </t>
  </si>
  <si>
    <t xml:space="preserve">1.3.1. </t>
  </si>
  <si>
    <t xml:space="preserve">1.3.2. </t>
  </si>
  <si>
    <t xml:space="preserve">Мероприятие (результат) «Предоставлена субсидия на возмещение части затрат за коммунальные услуги» </t>
  </si>
  <si>
    <t xml:space="preserve">1.3.3. </t>
  </si>
  <si>
    <t xml:space="preserve">Мероприятие (результат) «Предоставлена субсидия на возмещение части затрат за пользование электроэнергией» </t>
  </si>
  <si>
    <t xml:space="preserve">1.3.4. </t>
  </si>
  <si>
    <t>Мероприятие (результат) «Предоставлена субсидия на возмещение части затрат на организацию мероприятий по сдерживанию цен на социально значимые товары»</t>
  </si>
  <si>
    <t xml:space="preserve">1.3.5. </t>
  </si>
  <si>
    <t>Мероприятие (результат) «Предоставлена субсидия на возмещение части затрат за участие в региональных, межрегиональных, федеральных, международных форумах, конкурсах»</t>
  </si>
  <si>
    <t xml:space="preserve">1.3.6. </t>
  </si>
  <si>
    <t xml:space="preserve">1.3.7. </t>
  </si>
  <si>
    <t xml:space="preserve">Мероприятие (результат) «Предоставлена субсидия на возмещение части затрат по обязательной и добровольной сертификации (декларированию) продукции (в том числе продовольственного сырья) местных товаропроизводителей» </t>
  </si>
  <si>
    <t xml:space="preserve">1.3.8. </t>
  </si>
  <si>
    <t xml:space="preserve">Мероприятие (результат) «Предоставлена субсидия на возмещение части затрат на приобретение тары (упаковки); сырья на производственные нужды» </t>
  </si>
  <si>
    <t xml:space="preserve">Комплекс процессных мероприятий «Популяризация и пропаганда предпринимательской деятельности» </t>
  </si>
  <si>
    <t xml:space="preserve">1.4.  </t>
  </si>
  <si>
    <t xml:space="preserve">Мероприятие (результат) «Проведены публичные мероприятия с участием субъектов предпринимательства» </t>
  </si>
  <si>
    <t xml:space="preserve">1.4.1. </t>
  </si>
  <si>
    <t xml:space="preserve">Комплекс процессных мероприятий «Развитие сельскохозяйственного производства, рыбохозяйственного комплекса и деятельности по заготовке и переработке дикоросов» </t>
  </si>
  <si>
    <t>план на 2024 год *</t>
  </si>
  <si>
    <t xml:space="preserve">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 от 21.12.2023  № 1406</t>
  </si>
  <si>
    <t xml:space="preserve">2.1.1. </t>
  </si>
  <si>
    <t xml:space="preserve">Комплекс процессных мероприятий «Создание условий для развития сельскохозяйственной деятельности малых форм хозяйствования» </t>
  </si>
  <si>
    <t>Мероприятие (результат) «Предоставлена субсидия   на поддержку животноводства, переработку и реализацию продукции животноводства»</t>
  </si>
  <si>
    <t xml:space="preserve">Мероприятие (результат) «Предоставлена субсидия на возмещение части затрат на уплату за пользование электроэнергией» </t>
  </si>
  <si>
    <t xml:space="preserve">2.2.1. </t>
  </si>
  <si>
    <t xml:space="preserve">Комплекс процессных мероприятий «Создание условий для устойчивого развития сельских территорий» </t>
  </si>
  <si>
    <t xml:space="preserve">2.3. </t>
  </si>
  <si>
    <t xml:space="preserve">Мероприятие (результат) «Предоставлена субсидия на финансовое обеспечение затрат на расширение рынка сельскохозяйственной продукции, сырья и продовольствия» </t>
  </si>
  <si>
    <t xml:space="preserve">2.3.1. </t>
  </si>
  <si>
    <t>Подпрограмма 1 "Развитие малого и среднего предпринимательства в Нижневартовском районе"</t>
  </si>
  <si>
    <t>Подпрограмма 2   "Развитие агропромышленного комплекса и рынков сельскохозяйственной продукции, сырья и продовольствия в Нижневартовском районе"</t>
  </si>
  <si>
    <t xml:space="preserve">                                                                                        Распределение финансовых ресурсов за ЯНВАРЬ 2024 </t>
  </si>
  <si>
    <t xml:space="preserve">Соисполнитель (наименование)
</t>
  </si>
  <si>
    <r>
      <t xml:space="preserve">Руководитель  структурного подразделения администрации района (муниципального учреждения района)                 </t>
    </r>
    <r>
      <rPr>
        <u/>
        <sz val="14"/>
        <rFont val="Times New Roman"/>
        <family val="1"/>
        <charset val="204"/>
      </rPr>
      <t xml:space="preserve">Шатских Е.И. </t>
    </r>
  </si>
  <si>
    <r>
      <t xml:space="preserve">Исполнитель: ФИО, должность, тел.: 8 (3466) </t>
    </r>
    <r>
      <rPr>
        <u/>
        <sz val="14"/>
        <rFont val="Times New Roman"/>
        <family val="1"/>
        <charset val="204"/>
      </rPr>
      <t>494770, вед. спец.Колесова Т.А.</t>
    </r>
    <r>
      <rPr>
        <sz val="14"/>
        <rFont val="Times New Roman"/>
        <family val="1"/>
        <charset val="204"/>
      </rPr>
      <t>_</t>
    </r>
  </si>
  <si>
    <r>
      <t>Специалист  департамента финансов администрации района_</t>
    </r>
    <r>
      <rPr>
        <u/>
        <sz val="14"/>
        <rFont val="Times New Roman"/>
        <family val="1"/>
        <charset val="204"/>
      </rPr>
      <t xml:space="preserve">            Чернова И.А</t>
    </r>
    <r>
      <rPr>
        <sz val="14"/>
        <rFont val="Times New Roman"/>
        <family val="1"/>
        <charset val="204"/>
      </rPr>
      <t xml:space="preserve">. </t>
    </r>
  </si>
  <si>
    <t xml:space="preserve">Исполнитель: вед. спец. Т.А. Колесова, тел.: 8 (3466) 49 47 70 </t>
  </si>
  <si>
    <r>
      <t>Руководитель структурного подзразделения администрации района(муниципальго учреждения района)</t>
    </r>
    <r>
      <rPr>
        <u/>
        <sz val="12"/>
        <color theme="1"/>
        <rFont val="Times New Roman"/>
        <family val="1"/>
        <charset val="204"/>
      </rPr>
      <t xml:space="preserve">                                      Е.И. Шатских</t>
    </r>
  </si>
  <si>
    <r>
      <t>Руководитель  структурного подзразделения администрации района (муниципальго учреждения района)__________________</t>
    </r>
    <r>
      <rPr>
        <u/>
        <sz val="14"/>
        <rFont val="Times New Roman"/>
        <family val="1"/>
        <charset val="204"/>
      </rPr>
      <t>Е.И. Шатских</t>
    </r>
  </si>
  <si>
    <r>
      <t>Исполнитель: 8(3466) 494770  вед.спец.</t>
    </r>
    <r>
      <rPr>
        <u/>
        <sz val="14"/>
        <rFont val="Times New Roman"/>
        <family val="1"/>
        <charset val="204"/>
      </rPr>
      <t xml:space="preserve"> Т.А. Колесова</t>
    </r>
    <r>
      <rPr>
        <sz val="14"/>
        <rFont val="Times New Roman"/>
        <family val="1"/>
        <charset val="204"/>
      </rPr>
      <t xml:space="preserve"> 
</t>
    </r>
  </si>
  <si>
    <t>Количество субъектов предпринимательства, включая самозанятых, единиц</t>
  </si>
  <si>
    <t>Численность занятых в сфере малого и среднего предпринимательства, включая индивидуальных предпринимателей и самозанятых, тысяч человек</t>
  </si>
  <si>
    <t>Число субъектов малого и среднего предпринимательства в расчете на 10 тыс. человек населения, единиц</t>
  </si>
  <si>
    <t>Доля среднесписочной численности занятых на малых и средних предприятиях в общей численности работающих человек, процент</t>
  </si>
  <si>
    <t>Количество новых рабочих мест, созданных субъектами МСП ‒ получателями финансовой поддержки, единиц</t>
  </si>
  <si>
    <t>Количество субъектов МСП ‒ получателей финансовой поддержки, единиц</t>
  </si>
  <si>
    <t>Количество сельскохозяйственных товаропроизводителей, получивших финансовую поддержку в рамках муниципальной программы, единиц</t>
  </si>
  <si>
    <t>Количество консультаций по защите прав потребителей, единиц</t>
  </si>
  <si>
    <t>Увеличение численности занятых в сфере МСП, включая индивидуальных предпринимателей и самозанятых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</si>
</sst>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_ ;\-#,##0\ "/>
  </numFmts>
  <fonts count="3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703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165" fontId="19" fillId="0" borderId="54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58" xfId="0" applyNumberFormat="1" applyFont="1" applyFill="1" applyBorder="1" applyAlignment="1" applyProtection="1">
      <alignment horizontal="center" vertical="center" wrapText="1"/>
    </xf>
    <xf numFmtId="0" fontId="19" fillId="0" borderId="42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0" fontId="19" fillId="0" borderId="0" xfId="0" applyFont="1"/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/>
    <xf numFmtId="0" fontId="25" fillId="0" borderId="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5" fillId="0" borderId="7" xfId="0" applyFont="1" applyBorder="1" applyAlignment="1">
      <alignment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vertical="top" wrapText="1"/>
    </xf>
    <xf numFmtId="0" fontId="25" fillId="0" borderId="7" xfId="0" applyFont="1" applyFill="1" applyBorder="1" applyAlignment="1">
      <alignment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31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8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30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vertical="center"/>
    </xf>
    <xf numFmtId="0" fontId="20" fillId="0" borderId="0" xfId="3" applyFont="1" applyFill="1" applyBorder="1" applyAlignment="1">
      <alignment horizontal="left" vertical="center" wrapText="1"/>
    </xf>
    <xf numFmtId="0" fontId="24" fillId="0" borderId="0" xfId="3" applyFont="1" applyFill="1"/>
    <xf numFmtId="0" fontId="19" fillId="0" borderId="0" xfId="0" applyFont="1" applyFill="1" applyBorder="1" applyAlignment="1" applyProtection="1">
      <alignment horizontal="left"/>
    </xf>
    <xf numFmtId="3" fontId="19" fillId="0" borderId="0" xfId="0" applyNumberFormat="1" applyFont="1" applyAlignment="1">
      <alignment horizontal="center" vertical="center"/>
    </xf>
    <xf numFmtId="0" fontId="19" fillId="0" borderId="7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3" fontId="19" fillId="0" borderId="72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16" fillId="0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9" fillId="0" borderId="8" xfId="0" applyFont="1" applyFill="1" applyBorder="1" applyAlignment="1" applyProtection="1">
      <alignment horizontal="left" vertical="top" wrapText="1"/>
    </xf>
    <xf numFmtId="16" fontId="16" fillId="0" borderId="1" xfId="3" applyNumberFormat="1" applyFont="1" applyFill="1" applyBorder="1" applyAlignment="1">
      <alignment horizontal="center" vertical="center" wrapText="1"/>
    </xf>
    <xf numFmtId="165" fontId="16" fillId="0" borderId="1" xfId="3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/>
    <xf numFmtId="167" fontId="19" fillId="0" borderId="1" xfId="2" applyNumberFormat="1" applyFont="1" applyBorder="1" applyAlignment="1">
      <alignment horizontal="center" vertical="top" wrapText="1"/>
    </xf>
    <xf numFmtId="167" fontId="19" fillId="0" borderId="4" xfId="2" applyNumberFormat="1" applyFont="1" applyBorder="1" applyAlignment="1">
      <alignment horizontal="center" vertical="top" wrapText="1"/>
    </xf>
    <xf numFmtId="0" fontId="18" fillId="5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0" fontId="18" fillId="5" borderId="1" xfId="0" applyFont="1" applyFill="1" applyBorder="1" applyAlignment="1" applyProtection="1">
      <alignment horizontal="left" vertical="top" wrapText="1"/>
    </xf>
    <xf numFmtId="165" fontId="18" fillId="6" borderId="55" xfId="0" applyNumberFormat="1" applyFont="1" applyFill="1" applyBorder="1" applyAlignment="1" applyProtection="1">
      <alignment horizontal="left" vertical="top" wrapText="1"/>
    </xf>
    <xf numFmtId="0" fontId="25" fillId="6" borderId="10" xfId="0" applyFont="1" applyFill="1" applyBorder="1" applyAlignment="1">
      <alignment vertical="top" wrapText="1"/>
    </xf>
    <xf numFmtId="0" fontId="25" fillId="6" borderId="1" xfId="0" applyFont="1" applyFill="1" applyBorder="1" applyAlignment="1">
      <alignment vertical="top" wrapText="1"/>
    </xf>
    <xf numFmtId="0" fontId="15" fillId="6" borderId="5" xfId="0" applyFont="1" applyFill="1" applyBorder="1" applyAlignment="1">
      <alignment vertical="top" wrapText="1"/>
    </xf>
    <xf numFmtId="0" fontId="25" fillId="6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35" fillId="5" borderId="1" xfId="0" applyFont="1" applyFill="1" applyBorder="1" applyAlignment="1">
      <alignment vertical="top" wrapText="1"/>
    </xf>
    <xf numFmtId="0" fontId="36" fillId="5" borderId="1" xfId="0" applyFont="1" applyFill="1" applyBorder="1" applyAlignment="1">
      <alignment vertical="top" wrapText="1"/>
    </xf>
    <xf numFmtId="0" fontId="18" fillId="7" borderId="1" xfId="0" applyFont="1" applyFill="1" applyBorder="1" applyAlignment="1" applyProtection="1">
      <alignment horizontal="left" vertical="center" wrapText="1"/>
    </xf>
    <xf numFmtId="0" fontId="25" fillId="7" borderId="1" xfId="0" applyFont="1" applyFill="1" applyBorder="1" applyAlignment="1">
      <alignment vertical="top" wrapText="1"/>
    </xf>
    <xf numFmtId="0" fontId="15" fillId="7" borderId="8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0" fontId="36" fillId="5" borderId="5" xfId="0" applyFont="1" applyFill="1" applyBorder="1" applyAlignment="1">
      <alignment vertical="top" wrapText="1"/>
    </xf>
    <xf numFmtId="0" fontId="36" fillId="5" borderId="10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36" fillId="5" borderId="8" xfId="0" applyFont="1" applyFill="1" applyBorder="1" applyAlignment="1">
      <alignment vertical="top" wrapText="1"/>
    </xf>
    <xf numFmtId="0" fontId="35" fillId="5" borderId="7" xfId="0" applyFont="1" applyFill="1" applyBorder="1" applyAlignment="1">
      <alignment vertical="top" wrapText="1"/>
    </xf>
    <xf numFmtId="0" fontId="35" fillId="7" borderId="1" xfId="0" applyFont="1" applyFill="1" applyBorder="1" applyAlignment="1">
      <alignment vertical="top" wrapText="1"/>
    </xf>
    <xf numFmtId="0" fontId="36" fillId="7" borderId="8" xfId="0" applyFont="1" applyFill="1" applyBorder="1" applyAlignment="1">
      <alignment vertical="top" wrapText="1"/>
    </xf>
    <xf numFmtId="0" fontId="35" fillId="7" borderId="7" xfId="0" applyFont="1" applyFill="1" applyBorder="1" applyAlignment="1">
      <alignment wrapText="1"/>
    </xf>
    <xf numFmtId="2" fontId="18" fillId="5" borderId="1" xfId="2" applyNumberFormat="1" applyFont="1" applyFill="1" applyBorder="1" applyAlignment="1" applyProtection="1">
      <alignment horizontal="right" vertical="top" wrapText="1"/>
    </xf>
    <xf numFmtId="165" fontId="18" fillId="5" borderId="1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2" fontId="19" fillId="0" borderId="36" xfId="2" applyNumberFormat="1" applyFont="1" applyFill="1" applyBorder="1" applyAlignment="1" applyProtection="1">
      <alignment horizontal="right" vertical="top" wrapText="1"/>
    </xf>
    <xf numFmtId="2" fontId="19" fillId="0" borderId="30" xfId="2" applyNumberFormat="1" applyFont="1" applyFill="1" applyBorder="1" applyAlignment="1" applyProtection="1">
      <alignment horizontal="right" vertical="top" wrapText="1"/>
    </xf>
    <xf numFmtId="2" fontId="19" fillId="0" borderId="31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vertical="center"/>
    </xf>
    <xf numFmtId="165" fontId="18" fillId="6" borderId="11" xfId="2" applyNumberFormat="1" applyFont="1" applyFill="1" applyBorder="1" applyAlignment="1" applyProtection="1">
      <alignment horizontal="right" vertical="top" wrapText="1"/>
    </xf>
    <xf numFmtId="165" fontId="18" fillId="6" borderId="5" xfId="2" applyNumberFormat="1" applyFont="1" applyFill="1" applyBorder="1" applyAlignment="1" applyProtection="1">
      <alignment horizontal="right" vertical="top" wrapText="1"/>
    </xf>
    <xf numFmtId="165" fontId="18" fillId="6" borderId="16" xfId="2" applyNumberFormat="1" applyFont="1" applyFill="1" applyBorder="1" applyAlignment="1" applyProtection="1">
      <alignment horizontal="right" vertical="top" wrapText="1"/>
    </xf>
    <xf numFmtId="165" fontId="18" fillId="6" borderId="35" xfId="2" applyNumberFormat="1" applyFont="1" applyFill="1" applyBorder="1" applyAlignment="1" applyProtection="1">
      <alignment horizontal="right" vertical="top" wrapText="1"/>
    </xf>
    <xf numFmtId="165" fontId="18" fillId="6" borderId="6" xfId="2" applyNumberFormat="1" applyFont="1" applyFill="1" applyBorder="1" applyAlignment="1" applyProtection="1">
      <alignment horizontal="right" vertical="top" wrapText="1"/>
    </xf>
    <xf numFmtId="165" fontId="18" fillId="6" borderId="3" xfId="2" applyNumberFormat="1" applyFont="1" applyFill="1" applyBorder="1" applyAlignment="1" applyProtection="1">
      <alignment horizontal="right" vertical="top" wrapText="1"/>
    </xf>
    <xf numFmtId="165" fontId="18" fillId="6" borderId="64" xfId="2" applyNumberFormat="1" applyFont="1" applyFill="1" applyBorder="1" applyAlignment="1" applyProtection="1">
      <alignment horizontal="right" vertical="top" wrapText="1"/>
    </xf>
    <xf numFmtId="165" fontId="18" fillId="6" borderId="40" xfId="2" applyNumberFormat="1" applyFont="1" applyFill="1" applyBorder="1" applyAlignment="1" applyProtection="1">
      <alignment horizontal="right" vertical="top" wrapText="1"/>
    </xf>
    <xf numFmtId="165" fontId="18" fillId="6" borderId="69" xfId="2" applyNumberFormat="1" applyFont="1" applyFill="1" applyBorder="1" applyAlignment="1" applyProtection="1">
      <alignment horizontal="right" vertical="top" wrapText="1"/>
    </xf>
    <xf numFmtId="165" fontId="18" fillId="6" borderId="38" xfId="2" applyNumberFormat="1" applyFont="1" applyFill="1" applyBorder="1" applyAlignment="1" applyProtection="1">
      <alignment horizontal="right" vertical="top" wrapText="1"/>
    </xf>
    <xf numFmtId="165" fontId="18" fillId="6" borderId="67" xfId="2" applyNumberFormat="1" applyFont="1" applyFill="1" applyBorder="1" applyAlignment="1" applyProtection="1">
      <alignment horizontal="right" vertical="top" wrapText="1"/>
    </xf>
    <xf numFmtId="165" fontId="18" fillId="6" borderId="34" xfId="2" applyNumberFormat="1" applyFont="1" applyFill="1" applyBorder="1" applyAlignment="1" applyProtection="1">
      <alignment horizontal="right" vertical="top" wrapText="1"/>
    </xf>
    <xf numFmtId="165" fontId="19" fillId="6" borderId="2" xfId="2" applyNumberFormat="1" applyFont="1" applyFill="1" applyBorder="1" applyAlignment="1" applyProtection="1">
      <alignment horizontal="right" vertical="top" wrapText="1"/>
    </xf>
    <xf numFmtId="165" fontId="19" fillId="6" borderId="1" xfId="2" applyNumberFormat="1" applyFont="1" applyFill="1" applyBorder="1" applyAlignment="1" applyProtection="1">
      <alignment horizontal="right" vertical="top" wrapText="1"/>
    </xf>
    <xf numFmtId="165" fontId="19" fillId="6" borderId="4" xfId="2" applyNumberFormat="1" applyFont="1" applyFill="1" applyBorder="1" applyAlignment="1" applyProtection="1">
      <alignment horizontal="right" vertical="top" wrapText="1"/>
    </xf>
    <xf numFmtId="165" fontId="19" fillId="6" borderId="7" xfId="2" applyNumberFormat="1" applyFont="1" applyFill="1" applyBorder="1" applyAlignment="1" applyProtection="1">
      <alignment horizontal="right" vertical="top" wrapText="1"/>
    </xf>
    <xf numFmtId="165" fontId="19" fillId="6" borderId="62" xfId="2" applyNumberFormat="1" applyFont="1" applyFill="1" applyBorder="1" applyAlignment="1" applyProtection="1">
      <alignment horizontal="right" vertical="top" wrapText="1"/>
    </xf>
    <xf numFmtId="165" fontId="19" fillId="6" borderId="41" xfId="2" applyNumberFormat="1" applyFont="1" applyFill="1" applyBorder="1" applyAlignment="1" applyProtection="1">
      <alignment horizontal="right" vertical="top" wrapText="1"/>
    </xf>
    <xf numFmtId="165" fontId="19" fillId="6" borderId="56" xfId="2" applyNumberFormat="1" applyFont="1" applyFill="1" applyBorder="1" applyAlignment="1" applyProtection="1">
      <alignment horizontal="right" vertical="top" wrapText="1"/>
    </xf>
    <xf numFmtId="165" fontId="19" fillId="6" borderId="49" xfId="2" applyNumberFormat="1" applyFont="1" applyFill="1" applyBorder="1" applyAlignment="1" applyProtection="1">
      <alignment horizontal="right" vertical="top" wrapText="1"/>
    </xf>
    <xf numFmtId="165" fontId="19" fillId="6" borderId="36" xfId="2" applyNumberFormat="1" applyFont="1" applyFill="1" applyBorder="1" applyAlignment="1" applyProtection="1">
      <alignment horizontal="right" vertical="top" wrapText="1"/>
    </xf>
    <xf numFmtId="165" fontId="19" fillId="6" borderId="46" xfId="2" applyNumberFormat="1" applyFont="1" applyFill="1" applyBorder="1" applyAlignment="1" applyProtection="1">
      <alignment horizontal="right" vertical="top" wrapText="1"/>
    </xf>
    <xf numFmtId="165" fontId="19" fillId="6" borderId="43" xfId="2" applyNumberFormat="1" applyFont="1" applyFill="1" applyBorder="1" applyAlignment="1" applyProtection="1">
      <alignment horizontal="right" vertical="top" wrapText="1"/>
    </xf>
    <xf numFmtId="165" fontId="19" fillId="6" borderId="53" xfId="2" applyNumberFormat="1" applyFont="1" applyFill="1" applyBorder="1" applyAlignment="1" applyProtection="1">
      <alignment horizontal="right" vertical="top" wrapText="1"/>
    </xf>
    <xf numFmtId="165" fontId="19" fillId="6" borderId="47" xfId="2" applyNumberFormat="1" applyFont="1" applyFill="1" applyBorder="1" applyAlignment="1" applyProtection="1">
      <alignment horizontal="right" vertical="top" wrapText="1"/>
    </xf>
    <xf numFmtId="165" fontId="19" fillId="6" borderId="52" xfId="2" applyNumberFormat="1" applyFont="1" applyFill="1" applyBorder="1" applyAlignment="1" applyProtection="1">
      <alignment horizontal="right" vertical="top" wrapText="1"/>
    </xf>
    <xf numFmtId="165" fontId="19" fillId="6" borderId="45" xfId="2" applyNumberFormat="1" applyFont="1" applyFill="1" applyBorder="1" applyAlignment="1" applyProtection="1">
      <alignment horizontal="right" vertical="top" wrapText="1"/>
    </xf>
    <xf numFmtId="165" fontId="19" fillId="6" borderId="57" xfId="2" applyNumberFormat="1" applyFont="1" applyFill="1" applyBorder="1" applyAlignment="1" applyProtection="1">
      <alignment horizontal="right" vertical="top" wrapText="1"/>
    </xf>
    <xf numFmtId="165" fontId="19" fillId="6" borderId="50" xfId="2" applyNumberFormat="1" applyFont="1" applyFill="1" applyBorder="1" applyAlignment="1" applyProtection="1">
      <alignment horizontal="right" vertical="top" wrapText="1"/>
    </xf>
    <xf numFmtId="165" fontId="19" fillId="6" borderId="73" xfId="2" applyNumberFormat="1" applyFont="1" applyFill="1" applyBorder="1" applyAlignment="1" applyProtection="1">
      <alignment horizontal="right" vertical="top" wrapText="1"/>
    </xf>
    <xf numFmtId="165" fontId="19" fillId="6" borderId="59" xfId="2" applyNumberFormat="1" applyFont="1" applyFill="1" applyBorder="1" applyAlignment="1" applyProtection="1">
      <alignment horizontal="right" vertical="top" wrapText="1"/>
    </xf>
    <xf numFmtId="165" fontId="19" fillId="6" borderId="60" xfId="2" applyNumberFormat="1" applyFont="1" applyFill="1" applyBorder="1" applyAlignment="1" applyProtection="1">
      <alignment horizontal="right" vertical="top" wrapText="1"/>
    </xf>
    <xf numFmtId="165" fontId="19" fillId="6" borderId="10" xfId="2" applyNumberFormat="1" applyFont="1" applyFill="1" applyBorder="1" applyAlignment="1" applyProtection="1">
      <alignment horizontal="right" vertical="top" wrapText="1"/>
    </xf>
    <xf numFmtId="165" fontId="19" fillId="6" borderId="31" xfId="2" applyNumberFormat="1" applyFont="1" applyFill="1" applyBorder="1" applyAlignment="1" applyProtection="1">
      <alignment horizontal="right" vertical="top" wrapText="1"/>
    </xf>
    <xf numFmtId="165" fontId="19" fillId="6" borderId="65" xfId="2" applyNumberFormat="1" applyFont="1" applyFill="1" applyBorder="1" applyAlignment="1" applyProtection="1">
      <alignment horizontal="right" vertical="top" wrapText="1"/>
    </xf>
    <xf numFmtId="165" fontId="19" fillId="6" borderId="39" xfId="2" applyNumberFormat="1" applyFont="1" applyFill="1" applyBorder="1" applyAlignment="1" applyProtection="1">
      <alignment horizontal="right" vertical="top" wrapText="1"/>
    </xf>
    <xf numFmtId="165" fontId="19" fillId="6" borderId="68" xfId="2" applyNumberFormat="1" applyFont="1" applyFill="1" applyBorder="1" applyAlignment="1" applyProtection="1">
      <alignment horizontal="right" vertical="top" wrapText="1"/>
    </xf>
    <xf numFmtId="165" fontId="19" fillId="6" borderId="66" xfId="2" applyNumberFormat="1" applyFont="1" applyFill="1" applyBorder="1" applyAlignment="1" applyProtection="1">
      <alignment horizontal="right" vertical="top" wrapText="1"/>
    </xf>
    <xf numFmtId="165" fontId="19" fillId="6" borderId="30" xfId="2" applyNumberFormat="1" applyFont="1" applyFill="1" applyBorder="1" applyAlignment="1" applyProtection="1">
      <alignment horizontal="right" vertical="top" wrapText="1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65" fontId="18" fillId="0" borderId="4" xfId="2" applyNumberFormat="1" applyFont="1" applyFill="1" applyBorder="1" applyAlignment="1" applyProtection="1">
      <alignment horizontal="right" vertical="top" wrapText="1"/>
    </xf>
    <xf numFmtId="165" fontId="18" fillId="0" borderId="2" xfId="2" applyNumberFormat="1" applyFont="1" applyFill="1" applyBorder="1" applyAlignment="1" applyProtection="1">
      <alignment horizontal="right" vertical="top" wrapText="1"/>
    </xf>
    <xf numFmtId="165" fontId="18" fillId="0" borderId="62" xfId="2" applyNumberFormat="1" applyFont="1" applyFill="1" applyBorder="1" applyAlignment="1" applyProtection="1">
      <alignment horizontal="right" vertical="top" wrapText="1"/>
    </xf>
    <xf numFmtId="165" fontId="18" fillId="0" borderId="56" xfId="2" applyNumberFormat="1" applyFont="1" applyFill="1" applyBorder="1" applyAlignment="1" applyProtection="1">
      <alignment horizontal="right" vertical="top" wrapText="1"/>
    </xf>
    <xf numFmtId="165" fontId="18" fillId="0" borderId="49" xfId="2" applyNumberFormat="1" applyFont="1" applyFill="1" applyBorder="1" applyAlignment="1" applyProtection="1">
      <alignment horizontal="right" vertical="top" wrapText="1"/>
    </xf>
    <xf numFmtId="165" fontId="18" fillId="0" borderId="41" xfId="2" applyNumberFormat="1" applyFont="1" applyFill="1" applyBorder="1" applyAlignment="1" applyProtection="1">
      <alignment horizontal="right" vertical="top" wrapText="1"/>
    </xf>
    <xf numFmtId="165" fontId="22" fillId="0" borderId="2" xfId="2" applyNumberFormat="1" applyFont="1" applyFill="1" applyBorder="1" applyAlignment="1" applyProtection="1">
      <alignment horizontal="right" vertical="top" wrapText="1"/>
    </xf>
    <xf numFmtId="165" fontId="22" fillId="0" borderId="1" xfId="2" applyNumberFormat="1" applyFont="1" applyFill="1" applyBorder="1" applyAlignment="1" applyProtection="1">
      <alignment horizontal="right" vertical="top" wrapText="1"/>
    </xf>
    <xf numFmtId="165" fontId="19" fillId="0" borderId="4" xfId="2" applyNumberFormat="1" applyFont="1" applyFill="1" applyBorder="1" applyAlignment="1" applyProtection="1">
      <alignment horizontal="right" vertical="top" wrapText="1"/>
    </xf>
    <xf numFmtId="165" fontId="19" fillId="0" borderId="2" xfId="2" applyNumberFormat="1" applyFont="1" applyFill="1" applyBorder="1" applyAlignment="1" applyProtection="1">
      <alignment horizontal="right" vertical="top" wrapText="1"/>
    </xf>
    <xf numFmtId="165" fontId="19" fillId="0" borderId="62" xfId="2" applyNumberFormat="1" applyFont="1" applyFill="1" applyBorder="1" applyAlignment="1" applyProtection="1">
      <alignment horizontal="right" vertical="top" wrapText="1"/>
    </xf>
    <xf numFmtId="165" fontId="19" fillId="0" borderId="56" xfId="2" applyNumberFormat="1" applyFont="1" applyFill="1" applyBorder="1" applyAlignment="1" applyProtection="1">
      <alignment horizontal="right" vertical="top" wrapText="1"/>
    </xf>
    <xf numFmtId="165" fontId="19" fillId="0" borderId="49" xfId="2" applyNumberFormat="1" applyFont="1" applyFill="1" applyBorder="1" applyAlignment="1" applyProtection="1">
      <alignment horizontal="right" vertical="top" wrapText="1"/>
    </xf>
    <xf numFmtId="165" fontId="19" fillId="0" borderId="41" xfId="2" applyNumberFormat="1" applyFont="1" applyFill="1" applyBorder="1" applyAlignment="1" applyProtection="1">
      <alignment horizontal="right" vertical="top" wrapText="1"/>
    </xf>
    <xf numFmtId="165" fontId="19" fillId="0" borderId="31" xfId="2" applyNumberFormat="1" applyFont="1" applyFill="1" applyBorder="1" applyAlignment="1" applyProtection="1">
      <alignment horizontal="right" vertical="top" wrapText="1"/>
    </xf>
    <xf numFmtId="165" fontId="19" fillId="0" borderId="36" xfId="2" applyNumberFormat="1" applyFont="1" applyFill="1" applyBorder="1" applyAlignment="1" applyProtection="1">
      <alignment horizontal="right" vertical="top" wrapText="1"/>
    </xf>
    <xf numFmtId="165" fontId="19" fillId="0" borderId="43" xfId="2" applyNumberFormat="1" applyFont="1" applyFill="1" applyBorder="1" applyAlignment="1" applyProtection="1">
      <alignment horizontal="right" vertical="top" wrapText="1"/>
    </xf>
    <xf numFmtId="165" fontId="19" fillId="0" borderId="47" xfId="2" applyNumberFormat="1" applyFont="1" applyFill="1" applyBorder="1" applyAlignment="1" applyProtection="1">
      <alignment horizontal="right" vertical="top" wrapText="1"/>
    </xf>
    <xf numFmtId="165" fontId="19" fillId="0" borderId="52" xfId="2" applyNumberFormat="1" applyFont="1" applyFill="1" applyBorder="1" applyAlignment="1" applyProtection="1">
      <alignment horizontal="right" vertical="top" wrapText="1"/>
    </xf>
    <xf numFmtId="165" fontId="19" fillId="0" borderId="57" xfId="2" applyNumberFormat="1" applyFont="1" applyFill="1" applyBorder="1" applyAlignment="1" applyProtection="1">
      <alignment horizontal="right" vertical="top" wrapText="1"/>
    </xf>
    <xf numFmtId="165" fontId="19" fillId="0" borderId="50" xfId="2" applyNumberFormat="1" applyFont="1" applyFill="1" applyBorder="1" applyAlignment="1" applyProtection="1">
      <alignment horizontal="right" vertical="top" wrapText="1"/>
    </xf>
    <xf numFmtId="165" fontId="19" fillId="0" borderId="45" xfId="2" applyNumberFormat="1" applyFont="1" applyFill="1" applyBorder="1" applyAlignment="1" applyProtection="1">
      <alignment horizontal="right" vertical="top" wrapText="1"/>
    </xf>
    <xf numFmtId="165" fontId="19" fillId="0" borderId="65" xfId="2" applyNumberFormat="1" applyFont="1" applyFill="1" applyBorder="1" applyAlignment="1" applyProtection="1">
      <alignment horizontal="right" vertical="top" wrapText="1"/>
    </xf>
    <xf numFmtId="165" fontId="19" fillId="0" borderId="68" xfId="2" applyNumberFormat="1" applyFont="1" applyFill="1" applyBorder="1" applyAlignment="1" applyProtection="1">
      <alignment horizontal="right" vertical="top" wrapText="1"/>
    </xf>
    <xf numFmtId="165" fontId="19" fillId="0" borderId="66" xfId="2" applyNumberFormat="1" applyFont="1" applyFill="1" applyBorder="1" applyAlignment="1" applyProtection="1">
      <alignment horizontal="right" vertical="top" wrapText="1"/>
    </xf>
    <xf numFmtId="165" fontId="19" fillId="0" borderId="39" xfId="2" applyNumberFormat="1" applyFont="1" applyFill="1" applyBorder="1" applyAlignment="1" applyProtection="1">
      <alignment horizontal="right" vertical="top" wrapText="1"/>
    </xf>
    <xf numFmtId="165" fontId="19" fillId="0" borderId="30" xfId="2" applyNumberFormat="1" applyFont="1" applyFill="1" applyBorder="1" applyAlignment="1" applyProtection="1">
      <alignment horizontal="right" vertical="top" wrapText="1"/>
    </xf>
    <xf numFmtId="165" fontId="19" fillId="8" borderId="1" xfId="2" applyNumberFormat="1" applyFont="1" applyFill="1" applyBorder="1" applyAlignment="1" applyProtection="1">
      <alignment horizontal="right" vertical="top" wrapText="1"/>
    </xf>
    <xf numFmtId="165" fontId="19" fillId="8" borderId="10" xfId="2" applyNumberFormat="1" applyFont="1" applyFill="1" applyBorder="1" applyAlignment="1" applyProtection="1">
      <alignment horizontal="right" vertical="top" wrapText="1"/>
    </xf>
    <xf numFmtId="165" fontId="19" fillId="7" borderId="10" xfId="2" applyNumberFormat="1" applyFont="1" applyFill="1" applyBorder="1" applyAlignment="1" applyProtection="1">
      <alignment horizontal="right" vertical="top" wrapText="1"/>
    </xf>
    <xf numFmtId="165" fontId="18" fillId="8" borderId="4" xfId="2" applyNumberFormat="1" applyFont="1" applyFill="1" applyBorder="1" applyAlignment="1" applyProtection="1">
      <alignment horizontal="right" vertical="top" wrapText="1"/>
    </xf>
    <xf numFmtId="165" fontId="18" fillId="8" borderId="1" xfId="2" applyNumberFormat="1" applyFont="1" applyFill="1" applyBorder="1" applyAlignment="1" applyProtection="1">
      <alignment horizontal="right" vertical="top" wrapText="1"/>
    </xf>
    <xf numFmtId="165" fontId="19" fillId="8" borderId="4" xfId="2" applyNumberFormat="1" applyFont="1" applyFill="1" applyBorder="1" applyAlignment="1" applyProtection="1">
      <alignment horizontal="right" vertical="top" wrapText="1"/>
    </xf>
    <xf numFmtId="165" fontId="19" fillId="8" borderId="46" xfId="2" applyNumberFormat="1" applyFont="1" applyFill="1" applyBorder="1" applyAlignment="1" applyProtection="1">
      <alignment horizontal="right" vertical="top" wrapText="1"/>
    </xf>
    <xf numFmtId="165" fontId="19" fillId="8" borderId="43" xfId="2" applyNumberFormat="1" applyFont="1" applyFill="1" applyBorder="1" applyAlignment="1" applyProtection="1">
      <alignment horizontal="right" vertical="top" wrapText="1"/>
    </xf>
    <xf numFmtId="165" fontId="19" fillId="8" borderId="36" xfId="2" applyNumberFormat="1" applyFont="1" applyFill="1" applyBorder="1" applyAlignment="1" applyProtection="1">
      <alignment horizontal="right" vertical="top" wrapText="1"/>
    </xf>
    <xf numFmtId="165" fontId="18" fillId="8" borderId="62" xfId="2" applyNumberFormat="1" applyFont="1" applyFill="1" applyBorder="1" applyAlignment="1" applyProtection="1">
      <alignment horizontal="right" vertical="top" wrapText="1"/>
    </xf>
    <xf numFmtId="165" fontId="18" fillId="8" borderId="41" xfId="2" applyNumberFormat="1" applyFont="1" applyFill="1" applyBorder="1" applyAlignment="1" applyProtection="1">
      <alignment horizontal="right" vertical="top" wrapText="1"/>
    </xf>
    <xf numFmtId="165" fontId="18" fillId="8" borderId="56" xfId="2" applyNumberFormat="1" applyFont="1" applyFill="1" applyBorder="1" applyAlignment="1" applyProtection="1">
      <alignment horizontal="right" vertical="top" wrapText="1"/>
    </xf>
    <xf numFmtId="165" fontId="19" fillId="8" borderId="62" xfId="2" applyNumberFormat="1" applyFont="1" applyFill="1" applyBorder="1" applyAlignment="1" applyProtection="1">
      <alignment horizontal="right" vertical="top" wrapText="1"/>
    </xf>
    <xf numFmtId="165" fontId="19" fillId="8" borderId="41" xfId="2" applyNumberFormat="1" applyFont="1" applyFill="1" applyBorder="1" applyAlignment="1" applyProtection="1">
      <alignment horizontal="right" vertical="top" wrapText="1"/>
    </xf>
    <xf numFmtId="165" fontId="19" fillId="8" borderId="56" xfId="2" applyNumberFormat="1" applyFont="1" applyFill="1" applyBorder="1" applyAlignment="1" applyProtection="1">
      <alignment horizontal="right" vertical="top" wrapText="1"/>
    </xf>
    <xf numFmtId="165" fontId="19" fillId="8" borderId="52" xfId="2" applyNumberFormat="1" applyFont="1" applyFill="1" applyBorder="1" applyAlignment="1" applyProtection="1">
      <alignment horizontal="right" vertical="top" wrapText="1"/>
    </xf>
    <xf numFmtId="165" fontId="19" fillId="8" borderId="45" xfId="2" applyNumberFormat="1" applyFont="1" applyFill="1" applyBorder="1" applyAlignment="1" applyProtection="1">
      <alignment horizontal="right" vertical="top" wrapText="1"/>
    </xf>
    <xf numFmtId="165" fontId="19" fillId="8" borderId="57" xfId="2" applyNumberFormat="1" applyFont="1" applyFill="1" applyBorder="1" applyAlignment="1" applyProtection="1">
      <alignment horizontal="right" vertical="top" wrapText="1"/>
    </xf>
    <xf numFmtId="165" fontId="19" fillId="8" borderId="65" xfId="2" applyNumberFormat="1" applyFont="1" applyFill="1" applyBorder="1" applyAlignment="1" applyProtection="1">
      <alignment horizontal="right" vertical="top" wrapText="1"/>
    </xf>
    <xf numFmtId="165" fontId="19" fillId="8" borderId="39" xfId="2" applyNumberFormat="1" applyFont="1" applyFill="1" applyBorder="1" applyAlignment="1" applyProtection="1">
      <alignment horizontal="right" vertical="top" wrapText="1"/>
    </xf>
    <xf numFmtId="165" fontId="19" fillId="8" borderId="68" xfId="2" applyNumberFormat="1" applyFont="1" applyFill="1" applyBorder="1" applyAlignment="1" applyProtection="1">
      <alignment horizontal="right" vertical="top" wrapText="1"/>
    </xf>
    <xf numFmtId="165" fontId="18" fillId="8" borderId="2" xfId="2" applyNumberFormat="1" applyFont="1" applyFill="1" applyBorder="1" applyAlignment="1" applyProtection="1">
      <alignment horizontal="right" vertical="top" wrapText="1"/>
    </xf>
    <xf numFmtId="165" fontId="19" fillId="8" borderId="2" xfId="2" applyNumberFormat="1" applyFont="1" applyFill="1" applyBorder="1" applyAlignment="1" applyProtection="1">
      <alignment horizontal="right" vertical="top" wrapText="1"/>
    </xf>
    <xf numFmtId="165" fontId="19" fillId="8" borderId="47" xfId="2" applyNumberFormat="1" applyFont="1" applyFill="1" applyBorder="1" applyAlignment="1" applyProtection="1">
      <alignment horizontal="right" vertical="top" wrapText="1"/>
    </xf>
    <xf numFmtId="165" fontId="19" fillId="8" borderId="31" xfId="2" applyNumberFormat="1" applyFont="1" applyFill="1" applyBorder="1" applyAlignment="1" applyProtection="1">
      <alignment horizontal="right" vertical="top" wrapText="1"/>
    </xf>
    <xf numFmtId="165" fontId="18" fillId="8" borderId="49" xfId="2" applyNumberFormat="1" applyFont="1" applyFill="1" applyBorder="1" applyAlignment="1" applyProtection="1">
      <alignment horizontal="right" vertical="top" wrapText="1"/>
    </xf>
    <xf numFmtId="165" fontId="18" fillId="8" borderId="7" xfId="2" applyNumberFormat="1" applyFont="1" applyFill="1" applyBorder="1" applyAlignment="1" applyProtection="1">
      <alignment horizontal="right" vertical="top" wrapText="1"/>
    </xf>
    <xf numFmtId="165" fontId="19" fillId="8" borderId="49" xfId="2" applyNumberFormat="1" applyFont="1" applyFill="1" applyBorder="1" applyAlignment="1" applyProtection="1">
      <alignment horizontal="right" vertical="top" wrapText="1"/>
    </xf>
    <xf numFmtId="165" fontId="19" fillId="8" borderId="7" xfId="2" applyNumberFormat="1" applyFont="1" applyFill="1" applyBorder="1" applyAlignment="1" applyProtection="1">
      <alignment horizontal="right" vertical="top" wrapText="1"/>
    </xf>
    <xf numFmtId="165" fontId="19" fillId="8" borderId="50" xfId="2" applyNumberFormat="1" applyFont="1" applyFill="1" applyBorder="1" applyAlignment="1" applyProtection="1">
      <alignment horizontal="right" vertical="top" wrapText="1"/>
    </xf>
    <xf numFmtId="165" fontId="19" fillId="8" borderId="66" xfId="2" applyNumberFormat="1" applyFont="1" applyFill="1" applyBorder="1" applyAlignment="1" applyProtection="1">
      <alignment horizontal="right" vertical="top" wrapText="1"/>
    </xf>
    <xf numFmtId="165" fontId="19" fillId="8" borderId="30" xfId="2" applyNumberFormat="1" applyFont="1" applyFill="1" applyBorder="1" applyAlignment="1" applyProtection="1">
      <alignment horizontal="right" vertical="top" wrapText="1"/>
    </xf>
    <xf numFmtId="2" fontId="19" fillId="8" borderId="10" xfId="2" applyNumberFormat="1" applyFont="1" applyFill="1" applyBorder="1" applyAlignment="1" applyProtection="1">
      <alignment horizontal="right" vertical="top" wrapText="1"/>
    </xf>
    <xf numFmtId="2" fontId="19" fillId="8" borderId="30" xfId="2" applyNumberFormat="1" applyFont="1" applyFill="1" applyBorder="1" applyAlignment="1" applyProtection="1">
      <alignment horizontal="right" vertical="top" wrapText="1"/>
    </xf>
    <xf numFmtId="2" fontId="19" fillId="8" borderId="31" xfId="2" applyNumberFormat="1" applyFont="1" applyFill="1" applyBorder="1" applyAlignment="1" applyProtection="1">
      <alignment horizontal="right" vertical="top" wrapText="1"/>
    </xf>
    <xf numFmtId="165" fontId="19" fillId="0" borderId="7" xfId="2" applyNumberFormat="1" applyFont="1" applyFill="1" applyBorder="1" applyAlignment="1" applyProtection="1">
      <alignment horizontal="right" vertical="top" wrapText="1"/>
    </xf>
    <xf numFmtId="165" fontId="19" fillId="0" borderId="5" xfId="2" applyNumberFormat="1" applyFont="1" applyFill="1" applyBorder="1" applyAlignment="1" applyProtection="1">
      <alignment horizontal="right" vertical="top" wrapText="1"/>
    </xf>
    <xf numFmtId="165" fontId="19" fillId="0" borderId="35" xfId="2" applyNumberFormat="1" applyFont="1" applyFill="1" applyBorder="1" applyAlignment="1" applyProtection="1">
      <alignment horizontal="right" vertical="top" wrapText="1"/>
    </xf>
    <xf numFmtId="165" fontId="19" fillId="8" borderId="5" xfId="2" applyNumberFormat="1" applyFont="1" applyFill="1" applyBorder="1" applyAlignment="1" applyProtection="1">
      <alignment horizontal="right" vertical="top" wrapText="1"/>
    </xf>
    <xf numFmtId="165" fontId="19" fillId="8" borderId="6" xfId="2" applyNumberFormat="1" applyFont="1" applyFill="1" applyBorder="1" applyAlignment="1" applyProtection="1">
      <alignment horizontal="right" vertical="top" wrapText="1"/>
    </xf>
    <xf numFmtId="165" fontId="19" fillId="0" borderId="6" xfId="2" applyNumberFormat="1" applyFont="1" applyFill="1" applyBorder="1" applyAlignment="1" applyProtection="1">
      <alignment horizontal="right" vertical="top" wrapText="1"/>
    </xf>
    <xf numFmtId="165" fontId="19" fillId="0" borderId="3" xfId="2" applyNumberFormat="1" applyFont="1" applyFill="1" applyBorder="1" applyAlignment="1" applyProtection="1">
      <alignment horizontal="right" vertical="top" wrapText="1"/>
    </xf>
    <xf numFmtId="165" fontId="19" fillId="8" borderId="3" xfId="2" applyNumberFormat="1" applyFont="1" applyFill="1" applyBorder="1" applyAlignment="1" applyProtection="1">
      <alignment horizontal="right" vertical="top" wrapText="1"/>
    </xf>
    <xf numFmtId="165" fontId="18" fillId="5" borderId="5" xfId="2" applyNumberFormat="1" applyFont="1" applyFill="1" applyBorder="1" applyAlignment="1" applyProtection="1">
      <alignment horizontal="right" vertical="top" wrapText="1"/>
    </xf>
    <xf numFmtId="165" fontId="18" fillId="5" borderId="35" xfId="2" applyNumberFormat="1" applyFont="1" applyFill="1" applyBorder="1" applyAlignment="1" applyProtection="1">
      <alignment horizontal="right" vertical="top" wrapText="1"/>
    </xf>
    <xf numFmtId="165" fontId="18" fillId="5" borderId="6" xfId="2" applyNumberFormat="1" applyFont="1" applyFill="1" applyBorder="1" applyAlignment="1" applyProtection="1">
      <alignment horizontal="right" vertical="top" wrapText="1"/>
    </xf>
    <xf numFmtId="165" fontId="18" fillId="5" borderId="3" xfId="2" applyNumberFormat="1" applyFont="1" applyFill="1" applyBorder="1" applyAlignment="1" applyProtection="1">
      <alignment horizontal="right" vertical="top" wrapText="1"/>
    </xf>
    <xf numFmtId="165" fontId="18" fillId="5" borderId="4" xfId="2" applyNumberFormat="1" applyFont="1" applyFill="1" applyBorder="1" applyAlignment="1" applyProtection="1">
      <alignment horizontal="right" vertical="top" wrapText="1"/>
    </xf>
    <xf numFmtId="165" fontId="18" fillId="5" borderId="7" xfId="2" applyNumberFormat="1" applyFont="1" applyFill="1" applyBorder="1" applyAlignment="1" applyProtection="1">
      <alignment horizontal="right" vertical="top" wrapText="1"/>
    </xf>
    <xf numFmtId="165" fontId="18" fillId="5" borderId="2" xfId="2" applyNumberFormat="1" applyFont="1" applyFill="1" applyBorder="1" applyAlignment="1" applyProtection="1">
      <alignment horizontal="right" vertical="top" wrapText="1"/>
    </xf>
    <xf numFmtId="165" fontId="18" fillId="5" borderId="10" xfId="2" applyNumberFormat="1" applyFont="1" applyFill="1" applyBorder="1" applyAlignment="1" applyProtection="1">
      <alignment horizontal="right" vertical="top" wrapText="1"/>
    </xf>
    <xf numFmtId="165" fontId="18" fillId="5" borderId="36" xfId="2" applyNumberFormat="1" applyFont="1" applyFill="1" applyBorder="1" applyAlignment="1" applyProtection="1">
      <alignment horizontal="right" vertical="top" wrapText="1"/>
    </xf>
    <xf numFmtId="165" fontId="18" fillId="5" borderId="30" xfId="2" applyNumberFormat="1" applyFont="1" applyFill="1" applyBorder="1" applyAlignment="1" applyProtection="1">
      <alignment horizontal="right" vertical="top" wrapText="1"/>
    </xf>
    <xf numFmtId="165" fontId="18" fillId="5" borderId="31" xfId="2" applyNumberFormat="1" applyFont="1" applyFill="1" applyBorder="1" applyAlignment="1" applyProtection="1">
      <alignment horizontal="right" vertical="top" wrapText="1"/>
    </xf>
    <xf numFmtId="165" fontId="19" fillId="5" borderId="1" xfId="2" applyNumberFormat="1" applyFont="1" applyFill="1" applyBorder="1" applyAlignment="1" applyProtection="1">
      <alignment horizontal="right" vertical="top" wrapText="1"/>
    </xf>
    <xf numFmtId="165" fontId="19" fillId="5" borderId="10" xfId="2" applyNumberFormat="1" applyFont="1" applyFill="1" applyBorder="1" applyAlignment="1" applyProtection="1">
      <alignment horizontal="right" vertical="top" wrapText="1"/>
    </xf>
    <xf numFmtId="165" fontId="19" fillId="5" borderId="36" xfId="2" applyNumberFormat="1" applyFont="1" applyFill="1" applyBorder="1" applyAlignment="1" applyProtection="1">
      <alignment horizontal="right" vertical="top" wrapText="1"/>
    </xf>
    <xf numFmtId="165" fontId="19" fillId="5" borderId="30" xfId="2" applyNumberFormat="1" applyFont="1" applyFill="1" applyBorder="1" applyAlignment="1" applyProtection="1">
      <alignment horizontal="right" vertical="top" wrapText="1"/>
    </xf>
    <xf numFmtId="165" fontId="19" fillId="5" borderId="31" xfId="2" applyNumberFormat="1" applyFont="1" applyFill="1" applyBorder="1" applyAlignment="1" applyProtection="1">
      <alignment horizontal="right" vertical="top" wrapText="1"/>
    </xf>
    <xf numFmtId="165" fontId="18" fillId="7" borderId="1" xfId="2" applyNumberFormat="1" applyFont="1" applyFill="1" applyBorder="1" applyAlignment="1" applyProtection="1">
      <alignment horizontal="right" vertical="top" wrapText="1"/>
    </xf>
    <xf numFmtId="165" fontId="18" fillId="7" borderId="4" xfId="2" applyNumberFormat="1" applyFont="1" applyFill="1" applyBorder="1" applyAlignment="1" applyProtection="1">
      <alignment horizontal="right" vertical="top" wrapText="1"/>
    </xf>
    <xf numFmtId="165" fontId="18" fillId="7" borderId="7" xfId="2" applyNumberFormat="1" applyFont="1" applyFill="1" applyBorder="1" applyAlignment="1" applyProtection="1">
      <alignment horizontal="right" vertical="top" wrapText="1"/>
    </xf>
    <xf numFmtId="165" fontId="18" fillId="7" borderId="62" xfId="2" applyNumberFormat="1" applyFont="1" applyFill="1" applyBorder="1" applyAlignment="1" applyProtection="1">
      <alignment horizontal="right" vertical="top" wrapText="1"/>
    </xf>
    <xf numFmtId="165" fontId="18" fillId="7" borderId="56" xfId="2" applyNumberFormat="1" applyFont="1" applyFill="1" applyBorder="1" applyAlignment="1" applyProtection="1">
      <alignment horizontal="right" vertical="top" wrapText="1"/>
    </xf>
    <xf numFmtId="165" fontId="18" fillId="7" borderId="2" xfId="2" applyNumberFormat="1" applyFont="1" applyFill="1" applyBorder="1" applyAlignment="1" applyProtection="1">
      <alignment horizontal="right" vertical="top" wrapText="1"/>
    </xf>
    <xf numFmtId="165" fontId="19" fillId="7" borderId="43" xfId="2" applyNumberFormat="1" applyFont="1" applyFill="1" applyBorder="1" applyAlignment="1" applyProtection="1">
      <alignment horizontal="right" vertical="top" wrapText="1"/>
    </xf>
    <xf numFmtId="165" fontId="19" fillId="7" borderId="46" xfId="2" applyNumberFormat="1" applyFont="1" applyFill="1" applyBorder="1" applyAlignment="1" applyProtection="1">
      <alignment horizontal="right" vertical="top" wrapText="1"/>
    </xf>
    <xf numFmtId="165" fontId="19" fillId="7" borderId="44" xfId="2" applyNumberFormat="1" applyFont="1" applyFill="1" applyBorder="1" applyAlignment="1" applyProtection="1">
      <alignment horizontal="right" vertical="top" wrapText="1"/>
    </xf>
    <xf numFmtId="165" fontId="19" fillId="7" borderId="53" xfId="2" applyNumberFormat="1" applyFont="1" applyFill="1" applyBorder="1" applyAlignment="1" applyProtection="1">
      <alignment horizontal="right" vertical="top" wrapText="1"/>
    </xf>
    <xf numFmtId="165" fontId="19" fillId="7" borderId="52" xfId="2" applyNumberFormat="1" applyFont="1" applyFill="1" applyBorder="1" applyAlignment="1" applyProtection="1">
      <alignment horizontal="right" vertical="top" wrapText="1"/>
    </xf>
    <xf numFmtId="165" fontId="19" fillId="7" borderId="57" xfId="2" applyNumberFormat="1" applyFont="1" applyFill="1" applyBorder="1" applyAlignment="1" applyProtection="1">
      <alignment horizontal="right" vertical="top" wrapText="1"/>
    </xf>
    <xf numFmtId="165" fontId="19" fillId="7" borderId="47" xfId="2" applyNumberFormat="1" applyFont="1" applyFill="1" applyBorder="1" applyAlignment="1" applyProtection="1">
      <alignment horizontal="right" vertical="top" wrapText="1"/>
    </xf>
    <xf numFmtId="165" fontId="18" fillId="5" borderId="62" xfId="2" applyNumberFormat="1" applyFont="1" applyFill="1" applyBorder="1" applyAlignment="1" applyProtection="1">
      <alignment horizontal="right" vertical="top" wrapText="1"/>
    </xf>
    <xf numFmtId="165" fontId="18" fillId="5" borderId="41" xfId="2" applyNumberFormat="1" applyFont="1" applyFill="1" applyBorder="1" applyAlignment="1" applyProtection="1">
      <alignment horizontal="right" vertical="top" wrapText="1"/>
    </xf>
    <xf numFmtId="165" fontId="18" fillId="5" borderId="49" xfId="2" applyNumberFormat="1" applyFont="1" applyFill="1" applyBorder="1" applyAlignment="1" applyProtection="1">
      <alignment horizontal="right" vertical="top" wrapText="1"/>
    </xf>
    <xf numFmtId="165" fontId="18" fillId="5" borderId="56" xfId="2" applyNumberFormat="1" applyFont="1" applyFill="1" applyBorder="1" applyAlignment="1" applyProtection="1">
      <alignment horizontal="right" vertical="top" wrapText="1"/>
    </xf>
    <xf numFmtId="165" fontId="18" fillId="5" borderId="43" xfId="2" applyNumberFormat="1" applyFont="1" applyFill="1" applyBorder="1" applyAlignment="1" applyProtection="1">
      <alignment horizontal="right" vertical="top" wrapText="1"/>
    </xf>
    <xf numFmtId="165" fontId="19" fillId="5" borderId="43" xfId="2" applyNumberFormat="1" applyFont="1" applyFill="1" applyBorder="1" applyAlignment="1" applyProtection="1">
      <alignment horizontal="right" vertical="top" wrapText="1"/>
    </xf>
    <xf numFmtId="165" fontId="19" fillId="5" borderId="46" xfId="2" applyNumberFormat="1" applyFont="1" applyFill="1" applyBorder="1" applyAlignment="1" applyProtection="1">
      <alignment horizontal="right" vertical="top" wrapText="1"/>
    </xf>
    <xf numFmtId="165" fontId="19" fillId="5" borderId="52" xfId="2" applyNumberFormat="1" applyFont="1" applyFill="1" applyBorder="1" applyAlignment="1" applyProtection="1">
      <alignment horizontal="right" vertical="top" wrapText="1"/>
    </xf>
    <xf numFmtId="165" fontId="19" fillId="5" borderId="45" xfId="2" applyNumberFormat="1" applyFont="1" applyFill="1" applyBorder="1" applyAlignment="1" applyProtection="1">
      <alignment horizontal="right" vertical="top" wrapText="1"/>
    </xf>
    <xf numFmtId="165" fontId="19" fillId="5" borderId="50" xfId="2" applyNumberFormat="1" applyFont="1" applyFill="1" applyBorder="1" applyAlignment="1" applyProtection="1">
      <alignment horizontal="right" vertical="top" wrapText="1"/>
    </xf>
    <xf numFmtId="165" fontId="19" fillId="5" borderId="47" xfId="2" applyNumberFormat="1" applyFont="1" applyFill="1" applyBorder="1" applyAlignment="1" applyProtection="1">
      <alignment horizontal="right" vertical="top" wrapText="1"/>
    </xf>
    <xf numFmtId="165" fontId="19" fillId="5" borderId="53" xfId="2" applyNumberFormat="1" applyFont="1" applyFill="1" applyBorder="1" applyAlignment="1" applyProtection="1">
      <alignment horizontal="right" vertical="top" wrapText="1"/>
    </xf>
    <xf numFmtId="165" fontId="19" fillId="5" borderId="57" xfId="2" applyNumberFormat="1" applyFont="1" applyFill="1" applyBorder="1" applyAlignment="1" applyProtection="1">
      <alignment horizontal="right" vertical="top" wrapText="1"/>
    </xf>
    <xf numFmtId="165" fontId="19" fillId="5" borderId="65" xfId="2" applyNumberFormat="1" applyFont="1" applyFill="1" applyBorder="1" applyAlignment="1" applyProtection="1">
      <alignment horizontal="right" vertical="top" wrapText="1"/>
    </xf>
    <xf numFmtId="165" fontId="19" fillId="5" borderId="39" xfId="2" applyNumberFormat="1" applyFont="1" applyFill="1" applyBorder="1" applyAlignment="1" applyProtection="1">
      <alignment horizontal="right" vertical="top" wrapText="1"/>
    </xf>
    <xf numFmtId="165" fontId="19" fillId="5" borderId="66" xfId="2" applyNumberFormat="1" applyFont="1" applyFill="1" applyBorder="1" applyAlignment="1" applyProtection="1">
      <alignment horizontal="right" vertical="top" wrapText="1"/>
    </xf>
    <xf numFmtId="165" fontId="19" fillId="5" borderId="68" xfId="2" applyNumberFormat="1" applyFont="1" applyFill="1" applyBorder="1" applyAlignment="1" applyProtection="1">
      <alignment horizontal="right" vertical="top" wrapText="1"/>
    </xf>
    <xf numFmtId="165" fontId="19" fillId="0" borderId="46" xfId="2" applyNumberFormat="1" applyFont="1" applyFill="1" applyBorder="1" applyAlignment="1" applyProtection="1">
      <alignment horizontal="right" vertical="top" wrapText="1"/>
    </xf>
    <xf numFmtId="165" fontId="19" fillId="8" borderId="53" xfId="2" applyNumberFormat="1" applyFont="1" applyFill="1" applyBorder="1" applyAlignment="1" applyProtection="1">
      <alignment horizontal="right" vertical="top" wrapText="1"/>
    </xf>
    <xf numFmtId="165" fontId="18" fillId="5" borderId="61" xfId="2" applyNumberFormat="1" applyFont="1" applyFill="1" applyBorder="1" applyAlignment="1" applyProtection="1">
      <alignment horizontal="right" vertical="top" wrapText="1"/>
    </xf>
    <xf numFmtId="165" fontId="19" fillId="5" borderId="60" xfId="2" applyNumberFormat="1" applyFont="1" applyFill="1" applyBorder="1" applyAlignment="1" applyProtection="1">
      <alignment horizontal="right" vertical="top" wrapText="1"/>
    </xf>
    <xf numFmtId="165" fontId="18" fillId="0" borderId="7" xfId="2" applyNumberFormat="1" applyFont="1" applyFill="1" applyBorder="1" applyAlignment="1" applyProtection="1">
      <alignment horizontal="right" vertical="top" wrapText="1"/>
    </xf>
    <xf numFmtId="165" fontId="18" fillId="0" borderId="61" xfId="2" applyNumberFormat="1" applyFont="1" applyFill="1" applyBorder="1" applyAlignment="1" applyProtection="1">
      <alignment horizontal="right" vertical="top" wrapText="1"/>
    </xf>
    <xf numFmtId="165" fontId="19" fillId="0" borderId="53" xfId="2" applyNumberFormat="1" applyFont="1" applyFill="1" applyBorder="1" applyAlignment="1" applyProtection="1">
      <alignment horizontal="right" vertical="top" wrapText="1"/>
    </xf>
    <xf numFmtId="165" fontId="19" fillId="0" borderId="60" xfId="2" applyNumberFormat="1" applyFont="1" applyFill="1" applyBorder="1" applyAlignment="1" applyProtection="1">
      <alignment horizontal="right" vertical="top" wrapText="1"/>
    </xf>
    <xf numFmtId="165" fontId="19" fillId="0" borderId="8" xfId="2" applyNumberFormat="1" applyFont="1" applyFill="1" applyBorder="1" applyAlignment="1" applyProtection="1">
      <alignment horizontal="right" vertical="top" wrapText="1"/>
    </xf>
    <xf numFmtId="165" fontId="19" fillId="0" borderId="9" xfId="2" applyNumberFormat="1" applyFont="1" applyFill="1" applyBorder="1" applyAlignment="1" applyProtection="1">
      <alignment horizontal="right" vertical="top" wrapText="1"/>
    </xf>
    <xf numFmtId="165" fontId="19" fillId="8" borderId="8" xfId="2" applyNumberFormat="1" applyFont="1" applyFill="1" applyBorder="1" applyAlignment="1" applyProtection="1">
      <alignment horizontal="right" vertical="top" wrapText="1"/>
    </xf>
    <xf numFmtId="165" fontId="19" fillId="8" borderId="0" xfId="2" applyNumberFormat="1" applyFont="1" applyFill="1" applyBorder="1" applyAlignment="1" applyProtection="1">
      <alignment horizontal="right" vertical="top" wrapText="1"/>
    </xf>
    <xf numFmtId="165" fontId="19" fillId="8" borderId="74" xfId="2" applyNumberFormat="1" applyFont="1" applyFill="1" applyBorder="1" applyAlignment="1" applyProtection="1">
      <alignment horizontal="right" vertical="top" wrapText="1"/>
    </xf>
    <xf numFmtId="165" fontId="19" fillId="8" borderId="75" xfId="2" applyNumberFormat="1" applyFont="1" applyFill="1" applyBorder="1" applyAlignment="1" applyProtection="1">
      <alignment horizontal="right" vertical="top" wrapText="1"/>
    </xf>
    <xf numFmtId="165" fontId="19" fillId="8" borderId="15" xfId="2" applyNumberFormat="1" applyFont="1" applyFill="1" applyBorder="1" applyAlignment="1" applyProtection="1">
      <alignment horizontal="right" vertical="top" wrapText="1"/>
    </xf>
    <xf numFmtId="165" fontId="19" fillId="0" borderId="74" xfId="2" applyNumberFormat="1" applyFont="1" applyFill="1" applyBorder="1" applyAlignment="1" applyProtection="1">
      <alignment horizontal="right" vertical="top" wrapText="1"/>
    </xf>
    <xf numFmtId="165" fontId="19" fillId="0" borderId="75" xfId="2" applyNumberFormat="1" applyFont="1" applyFill="1" applyBorder="1" applyAlignment="1" applyProtection="1">
      <alignment horizontal="right" vertical="top" wrapText="1"/>
    </xf>
    <xf numFmtId="165" fontId="19" fillId="0" borderId="15" xfId="2" applyNumberFormat="1" applyFont="1" applyFill="1" applyBorder="1" applyAlignment="1" applyProtection="1">
      <alignment horizontal="right" vertical="top" wrapText="1"/>
    </xf>
    <xf numFmtId="165" fontId="19" fillId="0" borderId="0" xfId="2" applyNumberFormat="1" applyFont="1" applyFill="1" applyBorder="1" applyAlignment="1" applyProtection="1">
      <alignment horizontal="right" vertical="top" wrapText="1"/>
    </xf>
    <xf numFmtId="165" fontId="18" fillId="7" borderId="49" xfId="2" applyNumberFormat="1" applyFont="1" applyFill="1" applyBorder="1" applyAlignment="1" applyProtection="1">
      <alignment horizontal="right" vertical="top" wrapText="1"/>
    </xf>
    <xf numFmtId="165" fontId="19" fillId="7" borderId="50" xfId="2" applyNumberFormat="1" applyFont="1" applyFill="1" applyBorder="1" applyAlignment="1" applyProtection="1">
      <alignment horizontal="right" vertical="top" wrapText="1"/>
    </xf>
    <xf numFmtId="165" fontId="19" fillId="7" borderId="36" xfId="2" applyNumberFormat="1" applyFont="1" applyFill="1" applyBorder="1" applyAlignment="1" applyProtection="1">
      <alignment horizontal="right" vertical="top" wrapText="1"/>
    </xf>
    <xf numFmtId="165" fontId="19" fillId="7" borderId="30" xfId="2" applyNumberFormat="1" applyFont="1" applyFill="1" applyBorder="1" applyAlignment="1" applyProtection="1">
      <alignment horizontal="right" vertical="top" wrapText="1"/>
    </xf>
    <xf numFmtId="165" fontId="19" fillId="7" borderId="65" xfId="2" applyNumberFormat="1" applyFont="1" applyFill="1" applyBorder="1" applyAlignment="1" applyProtection="1">
      <alignment horizontal="right" vertical="top" wrapText="1"/>
    </xf>
    <xf numFmtId="165" fontId="19" fillId="7" borderId="68" xfId="2" applyNumberFormat="1" applyFont="1" applyFill="1" applyBorder="1" applyAlignment="1" applyProtection="1">
      <alignment horizontal="right" vertical="top" wrapText="1"/>
    </xf>
    <xf numFmtId="165" fontId="19" fillId="7" borderId="31" xfId="2" applyNumberFormat="1" applyFont="1" applyFill="1" applyBorder="1" applyAlignment="1" applyProtection="1">
      <alignment horizontal="right" vertical="top" wrapText="1"/>
    </xf>
    <xf numFmtId="165" fontId="19" fillId="7" borderId="66" xfId="2" applyNumberFormat="1" applyFont="1" applyFill="1" applyBorder="1" applyAlignment="1" applyProtection="1">
      <alignment horizontal="right" vertical="top" wrapText="1"/>
    </xf>
    <xf numFmtId="3" fontId="19" fillId="0" borderId="3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5" xfId="0" applyFont="1" applyFill="1" applyBorder="1" applyAlignment="1" applyProtection="1">
      <alignment vertical="top" wrapText="1"/>
      <protection locked="0"/>
    </xf>
    <xf numFmtId="169" fontId="19" fillId="0" borderId="5" xfId="2" applyNumberFormat="1" applyFont="1" applyFill="1" applyBorder="1" applyAlignment="1">
      <alignment horizontal="center" vertical="top" wrapText="1"/>
    </xf>
    <xf numFmtId="169" fontId="19" fillId="0" borderId="35" xfId="2" applyNumberFormat="1" applyFont="1" applyFill="1" applyBorder="1" applyAlignment="1">
      <alignment horizontal="center" vertical="top" wrapText="1"/>
    </xf>
    <xf numFmtId="167" fontId="19" fillId="0" borderId="5" xfId="2" applyNumberFormat="1" applyFont="1" applyFill="1" applyBorder="1" applyAlignment="1">
      <alignment horizontal="center" vertical="top" wrapText="1"/>
    </xf>
    <xf numFmtId="167" fontId="19" fillId="0" borderId="1" xfId="0" applyNumberFormat="1" applyFont="1" applyFill="1" applyBorder="1"/>
    <xf numFmtId="167" fontId="19" fillId="0" borderId="35" xfId="2" applyNumberFormat="1" applyFont="1" applyFill="1" applyBorder="1" applyAlignment="1">
      <alignment horizontal="center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8" fillId="5" borderId="1" xfId="0" applyNumberFormat="1" applyFont="1" applyFill="1" applyBorder="1" applyAlignment="1" applyProtection="1">
      <alignment horizontal="left" vertical="top" wrapText="1"/>
    </xf>
    <xf numFmtId="165" fontId="18" fillId="7" borderId="10" xfId="0" applyNumberFormat="1" applyFont="1" applyFill="1" applyBorder="1" applyAlignment="1" applyProtection="1">
      <alignment horizontal="left" vertical="top" wrapText="1"/>
    </xf>
    <xf numFmtId="165" fontId="18" fillId="7" borderId="8" xfId="0" applyNumberFormat="1" applyFont="1" applyFill="1" applyBorder="1" applyAlignment="1" applyProtection="1">
      <alignment horizontal="left" vertical="top" wrapText="1"/>
    </xf>
    <xf numFmtId="165" fontId="19" fillId="7" borderId="10" xfId="0" applyNumberFormat="1" applyFont="1" applyFill="1" applyBorder="1" applyAlignment="1" applyProtection="1">
      <alignment horizontal="left" vertical="top" wrapText="1"/>
    </xf>
    <xf numFmtId="165" fontId="19" fillId="7" borderId="8" xfId="0" applyNumberFormat="1" applyFont="1" applyFill="1" applyBorder="1" applyAlignment="1" applyProtection="1">
      <alignment horizontal="left" vertical="top" wrapText="1"/>
    </xf>
    <xf numFmtId="0" fontId="19" fillId="7" borderId="10" xfId="0" applyFont="1" applyFill="1" applyBorder="1" applyAlignment="1" applyProtection="1">
      <alignment horizontal="center" vertical="top"/>
    </xf>
    <xf numFmtId="0" fontId="19" fillId="7" borderId="8" xfId="0" applyFont="1" applyFill="1" applyBorder="1" applyAlignment="1" applyProtection="1">
      <alignment horizontal="center" vertical="top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5" fontId="18" fillId="5" borderId="10" xfId="0" applyNumberFormat="1" applyFont="1" applyFill="1" applyBorder="1" applyAlignment="1" applyProtection="1">
      <alignment horizontal="left" vertical="top" wrapText="1"/>
    </xf>
    <xf numFmtId="165" fontId="18" fillId="5" borderId="8" xfId="0" applyNumberFormat="1" applyFont="1" applyFill="1" applyBorder="1" applyAlignment="1" applyProtection="1">
      <alignment horizontal="left" vertical="top" wrapText="1"/>
    </xf>
    <xf numFmtId="0" fontId="19" fillId="5" borderId="36" xfId="0" applyFont="1" applyFill="1" applyBorder="1" applyAlignment="1" applyProtection="1">
      <alignment horizontal="left" vertical="top" wrapText="1"/>
    </xf>
    <xf numFmtId="0" fontId="19" fillId="5" borderId="9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5" fontId="19" fillId="7" borderId="19" xfId="0" applyNumberFormat="1" applyFont="1" applyFill="1" applyBorder="1" applyAlignment="1" applyProtection="1">
      <alignment horizontal="center" vertical="center" wrapText="1"/>
    </xf>
    <xf numFmtId="165" fontId="19" fillId="7" borderId="28" xfId="0" applyNumberFormat="1" applyFont="1" applyFill="1" applyBorder="1" applyAlignment="1" applyProtection="1">
      <alignment horizontal="center" vertical="center" wrapText="1"/>
    </xf>
    <xf numFmtId="49" fontId="18" fillId="5" borderId="1" xfId="0" applyNumberFormat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4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18" fillId="0" borderId="25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48" xfId="0" applyNumberFormat="1" applyFont="1" applyFill="1" applyBorder="1" applyAlignment="1" applyProtection="1">
      <alignment horizontal="left" vertical="top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31" xfId="0" applyNumberFormat="1" applyFont="1" applyFill="1" applyBorder="1" applyAlignment="1" applyProtection="1">
      <alignment horizontal="left" vertical="top" wrapText="1"/>
    </xf>
    <xf numFmtId="165" fontId="19" fillId="0" borderId="20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49" fontId="19" fillId="0" borderId="4" xfId="0" applyNumberFormat="1" applyFont="1" applyFill="1" applyBorder="1" applyAlignment="1" applyProtection="1">
      <alignment horizontal="left" vertical="top" wrapText="1"/>
    </xf>
    <xf numFmtId="0" fontId="21" fillId="0" borderId="7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49" fontId="19" fillId="7" borderId="19" xfId="0" applyNumberFormat="1" applyFont="1" applyFill="1" applyBorder="1" applyAlignment="1" applyProtection="1">
      <alignment horizontal="center" vertical="top" wrapText="1"/>
    </xf>
    <xf numFmtId="49" fontId="19" fillId="7" borderId="28" xfId="0" applyNumberFormat="1" applyFont="1" applyFill="1" applyBorder="1" applyAlignment="1" applyProtection="1">
      <alignment horizontal="center" vertical="top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36" xfId="0" applyFont="1" applyFill="1" applyBorder="1" applyAlignment="1" applyProtection="1">
      <alignment horizontal="left" vertical="top" wrapText="1"/>
    </xf>
    <xf numFmtId="0" fontId="0" fillId="0" borderId="30" xfId="0" applyFill="1" applyBorder="1"/>
    <xf numFmtId="0" fontId="0" fillId="0" borderId="31" xfId="0" applyFill="1" applyBorder="1"/>
    <xf numFmtId="0" fontId="0" fillId="0" borderId="9" xfId="0" applyFill="1" applyBorder="1"/>
    <xf numFmtId="0" fontId="0" fillId="0" borderId="0" xfId="0" applyFill="1"/>
    <xf numFmtId="0" fontId="0" fillId="0" borderId="15" xfId="0" applyFill="1" applyBorder="1"/>
    <xf numFmtId="0" fontId="0" fillId="0" borderId="35" xfId="0" applyFill="1" applyBorder="1"/>
    <xf numFmtId="0" fontId="0" fillId="0" borderId="6" xfId="0" applyFill="1" applyBorder="1"/>
    <xf numFmtId="0" fontId="0" fillId="0" borderId="3" xfId="0" applyFill="1" applyBorder="1"/>
    <xf numFmtId="0" fontId="18" fillId="0" borderId="2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29" xfId="0" applyFont="1" applyFill="1" applyBorder="1" applyAlignment="1" applyProtection="1">
      <alignment horizontal="left" vertical="top" wrapText="1"/>
    </xf>
    <xf numFmtId="0" fontId="0" fillId="0" borderId="20" xfId="0" applyFill="1" applyBorder="1"/>
    <xf numFmtId="0" fontId="0" fillId="0" borderId="0" xfId="0" applyFill="1" applyBorder="1"/>
    <xf numFmtId="0" fontId="0" fillId="0" borderId="1" xfId="0" applyBorder="1"/>
    <xf numFmtId="0" fontId="19" fillId="5" borderId="1" xfId="0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5" fontId="19" fillId="0" borderId="33" xfId="0" applyNumberFormat="1" applyFont="1" applyFill="1" applyBorder="1" applyAlignment="1" applyProtection="1">
      <alignment horizontal="center" vertical="center" wrapText="1"/>
    </xf>
    <xf numFmtId="165" fontId="19" fillId="0" borderId="55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63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63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5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36" xfId="0" applyNumberFormat="1" applyFont="1" applyFill="1" applyBorder="1" applyAlignment="1" applyProtection="1">
      <alignment horizontal="center" vertical="top" wrapText="1"/>
    </xf>
    <xf numFmtId="165" fontId="19" fillId="0" borderId="30" xfId="0" applyNumberFormat="1" applyFont="1" applyFill="1" applyBorder="1" applyAlignment="1" applyProtection="1">
      <alignment horizontal="center" vertical="top" wrapText="1"/>
    </xf>
    <xf numFmtId="165" fontId="19" fillId="0" borderId="31" xfId="0" applyNumberFormat="1" applyFont="1" applyFill="1" applyBorder="1" applyAlignment="1" applyProtection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165" fontId="18" fillId="6" borderId="21" xfId="0" applyNumberFormat="1" applyFont="1" applyFill="1" applyBorder="1" applyAlignment="1" applyProtection="1">
      <alignment horizontal="left" vertical="top" wrapText="1"/>
    </xf>
    <xf numFmtId="165" fontId="18" fillId="6" borderId="22" xfId="0" applyNumberFormat="1" applyFont="1" applyFill="1" applyBorder="1" applyAlignment="1" applyProtection="1">
      <alignment horizontal="left" vertical="top" wrapText="1"/>
    </xf>
    <xf numFmtId="165" fontId="18" fillId="6" borderId="23" xfId="0" applyNumberFormat="1" applyFont="1" applyFill="1" applyBorder="1" applyAlignment="1" applyProtection="1">
      <alignment horizontal="left" vertical="top" wrapText="1"/>
    </xf>
    <xf numFmtId="165" fontId="18" fillId="6" borderId="20" xfId="0" applyNumberFormat="1" applyFont="1" applyFill="1" applyBorder="1" applyAlignment="1" applyProtection="1">
      <alignment horizontal="left" vertical="top" wrapText="1"/>
    </xf>
    <xf numFmtId="165" fontId="18" fillId="6" borderId="0" xfId="0" applyNumberFormat="1" applyFont="1" applyFill="1" applyBorder="1" applyAlignment="1" applyProtection="1">
      <alignment horizontal="left" vertical="top" wrapText="1"/>
    </xf>
    <xf numFmtId="165" fontId="18" fillId="6" borderId="15" xfId="0" applyNumberFormat="1" applyFont="1" applyFill="1" applyBorder="1" applyAlignment="1" applyProtection="1">
      <alignment horizontal="left" vertical="top" wrapText="1"/>
    </xf>
    <xf numFmtId="0" fontId="18" fillId="5" borderId="4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35" fillId="5" borderId="8" xfId="0" applyFont="1" applyFill="1" applyBorder="1" applyAlignment="1">
      <alignment horizontal="left" vertical="top" wrapText="1"/>
    </xf>
    <xf numFmtId="0" fontId="18" fillId="5" borderId="10" xfId="0" applyFont="1" applyFill="1" applyBorder="1" applyAlignment="1" applyProtection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19" fillId="5" borderId="10" xfId="0" applyFont="1" applyFill="1" applyBorder="1" applyAlignment="1" applyProtection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34" fillId="5" borderId="8" xfId="0" applyFont="1" applyFill="1" applyBorder="1" applyAlignment="1">
      <alignment horizontal="left" vertical="top" wrapText="1"/>
    </xf>
    <xf numFmtId="0" fontId="34" fillId="5" borderId="5" xfId="0" applyFont="1" applyFill="1" applyBorder="1" applyAlignment="1">
      <alignment horizontal="left" vertical="top" wrapText="1"/>
    </xf>
    <xf numFmtId="0" fontId="19" fillId="5" borderId="8" xfId="0" applyFont="1" applyFill="1" applyBorder="1" applyAlignment="1" applyProtection="1">
      <alignment horizontal="left" vertical="top" wrapText="1"/>
    </xf>
    <xf numFmtId="0" fontId="18" fillId="0" borderId="51" xfId="0" applyFont="1" applyFill="1" applyBorder="1" applyAlignment="1" applyProtection="1">
      <alignment horizontal="center" vertical="center"/>
    </xf>
    <xf numFmtId="49" fontId="18" fillId="5" borderId="19" xfId="0" applyNumberFormat="1" applyFont="1" applyFill="1" applyBorder="1" applyAlignment="1" applyProtection="1">
      <alignment horizontal="center" vertical="top" wrapText="1"/>
    </xf>
    <xf numFmtId="49" fontId="18" fillId="5" borderId="28" xfId="0" applyNumberFormat="1" applyFont="1" applyFill="1" applyBorder="1" applyAlignment="1" applyProtection="1">
      <alignment horizontal="center" vertical="top" wrapText="1"/>
    </xf>
    <xf numFmtId="0" fontId="35" fillId="5" borderId="15" xfId="0" applyFont="1" applyFill="1" applyBorder="1" applyAlignment="1">
      <alignment horizontal="center" vertical="top" wrapText="1"/>
    </xf>
    <xf numFmtId="49" fontId="18" fillId="5" borderId="10" xfId="0" applyNumberFormat="1" applyFont="1" applyFill="1" applyBorder="1" applyAlignment="1" applyProtection="1">
      <alignment horizontal="center" vertical="top" wrapText="1"/>
    </xf>
    <xf numFmtId="0" fontId="34" fillId="5" borderId="8" xfId="0" applyFont="1" applyFill="1" applyBorder="1" applyAlignment="1">
      <alignment horizontal="center" vertical="top" wrapText="1"/>
    </xf>
    <xf numFmtId="0" fontId="34" fillId="5" borderId="5" xfId="0" applyFont="1" applyFill="1" applyBorder="1" applyAlignment="1">
      <alignment horizontal="center" vertical="top" wrapText="1"/>
    </xf>
    <xf numFmtId="49" fontId="19" fillId="0" borderId="31" xfId="0" applyNumberFormat="1" applyFont="1" applyFill="1" applyBorder="1" applyAlignment="1" applyProtection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3" fontId="19" fillId="0" borderId="32" xfId="0" applyNumberFormat="1" applyFont="1" applyBorder="1" applyAlignment="1">
      <alignment horizontal="center" vertical="top" wrapText="1"/>
    </xf>
    <xf numFmtId="3" fontId="19" fillId="0" borderId="33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8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19" fillId="0" borderId="1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70" xfId="0" applyFont="1" applyBorder="1" applyAlignment="1">
      <alignment horizontal="center" vertical="top" wrapText="1"/>
    </xf>
    <xf numFmtId="165" fontId="16" fillId="0" borderId="10" xfId="3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3" fontId="20" fillId="0" borderId="0" xfId="6" applyNumberFormat="1" applyFont="1" applyAlignment="1">
      <alignment horizontal="left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left" vertical="top" wrapText="1"/>
    </xf>
    <xf numFmtId="49" fontId="16" fillId="0" borderId="31" xfId="3" applyNumberFormat="1" applyFont="1" applyFill="1" applyBorder="1" applyAlignment="1">
      <alignment horizontal="center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8" fillId="0" borderId="10" xfId="3" applyFont="1" applyFill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/>
    </xf>
    <xf numFmtId="165" fontId="1" fillId="0" borderId="10" xfId="3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6" fontId="16" fillId="0" borderId="10" xfId="3" applyNumberFormat="1" applyFont="1" applyFill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166" fontId="16" fillId="0" borderId="10" xfId="3" applyNumberFormat="1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16" fillId="0" borderId="10" xfId="3" applyFont="1" applyFill="1" applyBorder="1" applyAlignment="1">
      <alignment horizontal="center" vertical="center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447" t="s">
        <v>39</v>
      </c>
      <c r="B1" s="448"/>
      <c r="C1" s="449" t="s">
        <v>40</v>
      </c>
      <c r="D1" s="441" t="s">
        <v>44</v>
      </c>
      <c r="E1" s="442"/>
      <c r="F1" s="443"/>
      <c r="G1" s="441" t="s">
        <v>17</v>
      </c>
      <c r="H1" s="442"/>
      <c r="I1" s="443"/>
      <c r="J1" s="441" t="s">
        <v>18</v>
      </c>
      <c r="K1" s="442"/>
      <c r="L1" s="443"/>
      <c r="M1" s="441" t="s">
        <v>22</v>
      </c>
      <c r="N1" s="442"/>
      <c r="O1" s="443"/>
      <c r="P1" s="444" t="s">
        <v>23</v>
      </c>
      <c r="Q1" s="445"/>
      <c r="R1" s="441" t="s">
        <v>24</v>
      </c>
      <c r="S1" s="442"/>
      <c r="T1" s="443"/>
      <c r="U1" s="441" t="s">
        <v>25</v>
      </c>
      <c r="V1" s="442"/>
      <c r="W1" s="443"/>
      <c r="X1" s="444" t="s">
        <v>26</v>
      </c>
      <c r="Y1" s="446"/>
      <c r="Z1" s="445"/>
      <c r="AA1" s="444" t="s">
        <v>27</v>
      </c>
      <c r="AB1" s="445"/>
      <c r="AC1" s="441" t="s">
        <v>28</v>
      </c>
      <c r="AD1" s="442"/>
      <c r="AE1" s="443"/>
      <c r="AF1" s="441" t="s">
        <v>29</v>
      </c>
      <c r="AG1" s="442"/>
      <c r="AH1" s="443"/>
      <c r="AI1" s="441" t="s">
        <v>30</v>
      </c>
      <c r="AJ1" s="442"/>
      <c r="AK1" s="443"/>
      <c r="AL1" s="444" t="s">
        <v>31</v>
      </c>
      <c r="AM1" s="445"/>
      <c r="AN1" s="441" t="s">
        <v>32</v>
      </c>
      <c r="AO1" s="442"/>
      <c r="AP1" s="443"/>
      <c r="AQ1" s="441" t="s">
        <v>33</v>
      </c>
      <c r="AR1" s="442"/>
      <c r="AS1" s="443"/>
      <c r="AT1" s="441" t="s">
        <v>34</v>
      </c>
      <c r="AU1" s="442"/>
      <c r="AV1" s="443"/>
    </row>
    <row r="2" spans="1:48" ht="39" customHeight="1">
      <c r="A2" s="448"/>
      <c r="B2" s="448"/>
      <c r="C2" s="449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449" t="s">
        <v>82</v>
      </c>
      <c r="B3" s="44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449"/>
      <c r="B4" s="44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49"/>
      <c r="B5" s="44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449"/>
      <c r="B6" s="44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449"/>
      <c r="B7" s="449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449"/>
      <c r="B8" s="44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449"/>
      <c r="B9" s="449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450" t="s">
        <v>57</v>
      </c>
      <c r="B1" s="450"/>
      <c r="C1" s="450"/>
      <c r="D1" s="450"/>
      <c r="E1" s="450"/>
    </row>
    <row r="2" spans="1:5">
      <c r="A2" s="12"/>
      <c r="B2" s="12"/>
      <c r="C2" s="12"/>
      <c r="D2" s="12"/>
      <c r="E2" s="12"/>
    </row>
    <row r="3" spans="1:5">
      <c r="A3" s="451" t="s">
        <v>129</v>
      </c>
      <c r="B3" s="451"/>
      <c r="C3" s="451"/>
      <c r="D3" s="451"/>
      <c r="E3" s="451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452" t="s">
        <v>78</v>
      </c>
      <c r="B26" s="452"/>
      <c r="C26" s="452"/>
      <c r="D26" s="452"/>
      <c r="E26" s="452"/>
    </row>
    <row r="27" spans="1:5">
      <c r="A27" s="28"/>
      <c r="B27" s="28"/>
      <c r="C27" s="28"/>
      <c r="D27" s="28"/>
      <c r="E27" s="28"/>
    </row>
    <row r="28" spans="1:5">
      <c r="A28" s="452" t="s">
        <v>79</v>
      </c>
      <c r="B28" s="452"/>
      <c r="C28" s="452"/>
      <c r="D28" s="452"/>
      <c r="E28" s="452"/>
    </row>
    <row r="29" spans="1:5">
      <c r="A29" s="452"/>
      <c r="B29" s="452"/>
      <c r="C29" s="452"/>
      <c r="D29" s="452"/>
      <c r="E29" s="45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475" t="s">
        <v>45</v>
      </c>
      <c r="C3" s="47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463" t="s">
        <v>1</v>
      </c>
      <c r="B5" s="458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463"/>
      <c r="B6" s="458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463"/>
      <c r="B7" s="458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463" t="s">
        <v>3</v>
      </c>
      <c r="B8" s="458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476" t="s">
        <v>204</v>
      </c>
      <c r="N8" s="477"/>
      <c r="O8" s="478"/>
      <c r="P8" s="56"/>
      <c r="Q8" s="56"/>
    </row>
    <row r="9" spans="1:256" ht="33.950000000000003" customHeight="1">
      <c r="A9" s="463"/>
      <c r="B9" s="458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463" t="s">
        <v>4</v>
      </c>
      <c r="B10" s="458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463"/>
      <c r="B11" s="458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463" t="s">
        <v>5</v>
      </c>
      <c r="B12" s="458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463"/>
      <c r="B13" s="458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463" t="s">
        <v>9</v>
      </c>
      <c r="B14" s="458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463"/>
      <c r="B15" s="458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459"/>
      <c r="AJ16" s="459"/>
      <c r="AK16" s="459"/>
      <c r="AZ16" s="459"/>
      <c r="BA16" s="459"/>
      <c r="BB16" s="459"/>
      <c r="BQ16" s="459"/>
      <c r="BR16" s="459"/>
      <c r="BS16" s="459"/>
      <c r="CH16" s="459"/>
      <c r="CI16" s="459"/>
      <c r="CJ16" s="459"/>
      <c r="CY16" s="459"/>
      <c r="CZ16" s="459"/>
      <c r="DA16" s="459"/>
      <c r="DP16" s="459"/>
      <c r="DQ16" s="459"/>
      <c r="DR16" s="459"/>
      <c r="EG16" s="459"/>
      <c r="EH16" s="459"/>
      <c r="EI16" s="459"/>
      <c r="EX16" s="459"/>
      <c r="EY16" s="459"/>
      <c r="EZ16" s="459"/>
      <c r="FO16" s="459"/>
      <c r="FP16" s="459"/>
      <c r="FQ16" s="459"/>
      <c r="GF16" s="459"/>
      <c r="GG16" s="459"/>
      <c r="GH16" s="459"/>
      <c r="GW16" s="459"/>
      <c r="GX16" s="459"/>
      <c r="GY16" s="459"/>
      <c r="HN16" s="459"/>
      <c r="HO16" s="459"/>
      <c r="HP16" s="459"/>
      <c r="IE16" s="459"/>
      <c r="IF16" s="459"/>
      <c r="IG16" s="459"/>
      <c r="IV16" s="459"/>
    </row>
    <row r="17" spans="1:17" ht="320.25" customHeight="1">
      <c r="A17" s="463" t="s">
        <v>6</v>
      </c>
      <c r="B17" s="458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463"/>
      <c r="B18" s="458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463" t="s">
        <v>7</v>
      </c>
      <c r="B19" s="458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463"/>
      <c r="B20" s="458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463" t="s">
        <v>8</v>
      </c>
      <c r="B21" s="458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463"/>
      <c r="B22" s="458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468" t="s">
        <v>14</v>
      </c>
      <c r="B23" s="464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469"/>
      <c r="B24" s="464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467" t="s">
        <v>15</v>
      </c>
      <c r="B25" s="464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467"/>
      <c r="B26" s="464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463" t="s">
        <v>93</v>
      </c>
      <c r="B31" s="458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463"/>
      <c r="B32" s="458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463" t="s">
        <v>95</v>
      </c>
      <c r="B34" s="458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463"/>
      <c r="B35" s="458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472" t="s">
        <v>97</v>
      </c>
      <c r="B36" s="465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473"/>
      <c r="B37" s="466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463" t="s">
        <v>99</v>
      </c>
      <c r="B39" s="458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460" t="s">
        <v>246</v>
      </c>
      <c r="I39" s="461"/>
      <c r="J39" s="461"/>
      <c r="K39" s="461"/>
      <c r="L39" s="461"/>
      <c r="M39" s="461"/>
      <c r="N39" s="461"/>
      <c r="O39" s="462"/>
      <c r="P39" s="55" t="s">
        <v>188</v>
      </c>
      <c r="Q39" s="56"/>
    </row>
    <row r="40" spans="1:17" ht="39.950000000000003" customHeight="1">
      <c r="A40" s="463" t="s">
        <v>10</v>
      </c>
      <c r="B40" s="458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463" t="s">
        <v>100</v>
      </c>
      <c r="B41" s="458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463"/>
      <c r="B42" s="458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463" t="s">
        <v>102</v>
      </c>
      <c r="B43" s="458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455" t="s">
        <v>191</v>
      </c>
      <c r="H43" s="456"/>
      <c r="I43" s="456"/>
      <c r="J43" s="456"/>
      <c r="K43" s="456"/>
      <c r="L43" s="456"/>
      <c r="M43" s="456"/>
      <c r="N43" s="456"/>
      <c r="O43" s="457"/>
      <c r="P43" s="56"/>
      <c r="Q43" s="56"/>
    </row>
    <row r="44" spans="1:17" ht="39.950000000000003" customHeight="1">
      <c r="A44" s="463"/>
      <c r="B44" s="458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463" t="s">
        <v>104</v>
      </c>
      <c r="B45" s="458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463" t="s">
        <v>12</v>
      </c>
      <c r="B46" s="458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470" t="s">
        <v>107</v>
      </c>
      <c r="B47" s="465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471"/>
      <c r="B48" s="466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470" t="s">
        <v>108</v>
      </c>
      <c r="B49" s="465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471"/>
      <c r="B50" s="466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463" t="s">
        <v>110</v>
      </c>
      <c r="B51" s="458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463"/>
      <c r="B52" s="458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463" t="s">
        <v>113</v>
      </c>
      <c r="B53" s="458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463"/>
      <c r="B54" s="458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463" t="s">
        <v>114</v>
      </c>
      <c r="B55" s="458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463"/>
      <c r="B56" s="458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463" t="s">
        <v>116</v>
      </c>
      <c r="B57" s="458" t="s">
        <v>117</v>
      </c>
      <c r="C57" s="53" t="s">
        <v>20</v>
      </c>
      <c r="D57" s="93" t="s">
        <v>234</v>
      </c>
      <c r="E57" s="92"/>
      <c r="F57" s="92" t="s">
        <v>235</v>
      </c>
      <c r="G57" s="479" t="s">
        <v>232</v>
      </c>
      <c r="H57" s="479"/>
      <c r="I57" s="92" t="s">
        <v>236</v>
      </c>
      <c r="J57" s="92" t="s">
        <v>237</v>
      </c>
      <c r="K57" s="476" t="s">
        <v>238</v>
      </c>
      <c r="L57" s="477"/>
      <c r="M57" s="477"/>
      <c r="N57" s="477"/>
      <c r="O57" s="478"/>
      <c r="P57" s="88" t="s">
        <v>198</v>
      </c>
      <c r="Q57" s="56"/>
    </row>
    <row r="58" spans="1:17" ht="39.950000000000003" customHeight="1">
      <c r="A58" s="463"/>
      <c r="B58" s="458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468" t="s">
        <v>119</v>
      </c>
      <c r="B59" s="468" t="s">
        <v>118</v>
      </c>
      <c r="C59" s="468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474"/>
      <c r="B60" s="474"/>
      <c r="C60" s="47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474"/>
      <c r="B61" s="474"/>
      <c r="C61" s="469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469"/>
      <c r="B62" s="469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463" t="s">
        <v>120</v>
      </c>
      <c r="B63" s="458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463"/>
      <c r="B64" s="458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467" t="s">
        <v>122</v>
      </c>
      <c r="B65" s="464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467"/>
      <c r="B66" s="464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463" t="s">
        <v>124</v>
      </c>
      <c r="B67" s="458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463"/>
      <c r="B68" s="458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470" t="s">
        <v>126</v>
      </c>
      <c r="B69" s="465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471"/>
      <c r="B70" s="466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453" t="s">
        <v>254</v>
      </c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454" t="s">
        <v>215</v>
      </c>
      <c r="C79" s="454"/>
      <c r="D79" s="454"/>
      <c r="E79" s="45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B171"/>
  <sheetViews>
    <sheetView tabSelected="1" view="pageBreakPreview" zoomScale="60" zoomScaleNormal="100" workbookViewId="0">
      <selection activeCell="H33" sqref="H33"/>
    </sheetView>
  </sheetViews>
  <sheetFormatPr defaultColWidth="9.140625" defaultRowHeight="12.75"/>
  <cols>
    <col min="1" max="1" width="6.85546875" style="102" customWidth="1"/>
    <col min="2" max="2" width="41.28515625" style="102" customWidth="1"/>
    <col min="3" max="3" width="14.42578125" style="102" customWidth="1"/>
    <col min="4" max="4" width="20.28515625" style="106" customWidth="1"/>
    <col min="5" max="5" width="12.85546875" style="107" customWidth="1"/>
    <col min="6" max="6" width="13.85546875" style="107" customWidth="1"/>
    <col min="7" max="7" width="8.140625" style="107" customWidth="1"/>
    <col min="8" max="8" width="7.85546875" style="102" customWidth="1"/>
    <col min="9" max="9" width="8.28515625" style="102" customWidth="1"/>
    <col min="10" max="10" width="7.85546875" style="102" customWidth="1"/>
    <col min="11" max="11" width="7.5703125" style="102" customWidth="1"/>
    <col min="12" max="12" width="6.85546875" style="102" customWidth="1"/>
    <col min="13" max="13" width="7" style="102" customWidth="1"/>
    <col min="14" max="14" width="9.28515625" style="102" customWidth="1"/>
    <col min="15" max="15" width="8.28515625" style="102" customWidth="1"/>
    <col min="16" max="16" width="6.7109375" style="102" customWidth="1"/>
    <col min="17" max="17" width="9.140625" style="102" customWidth="1"/>
    <col min="18" max="18" width="8.7109375" style="102" customWidth="1"/>
    <col min="19" max="19" width="7" style="102" customWidth="1"/>
    <col min="20" max="20" width="8.42578125" style="102" customWidth="1"/>
    <col min="21" max="21" width="8.140625" style="102" customWidth="1"/>
    <col min="22" max="22" width="7.42578125" style="102" customWidth="1"/>
    <col min="23" max="23" width="9.42578125" style="102" customWidth="1"/>
    <col min="24" max="25" width="7.7109375" style="102" customWidth="1"/>
    <col min="26" max="26" width="8" style="102" customWidth="1"/>
    <col min="27" max="27" width="5.85546875" style="102" hidden="1" customWidth="1"/>
    <col min="28" max="28" width="6.85546875" style="102" hidden="1" customWidth="1"/>
    <col min="29" max="30" width="6.85546875" style="102" customWidth="1"/>
    <col min="31" max="31" width="8.7109375" style="102" customWidth="1"/>
    <col min="32" max="32" width="5.5703125" style="102" hidden="1" customWidth="1"/>
    <col min="33" max="33" width="7.5703125" style="102" hidden="1" customWidth="1"/>
    <col min="34" max="35" width="7.5703125" style="102" customWidth="1"/>
    <col min="36" max="36" width="9.5703125" style="102" customWidth="1"/>
    <col min="37" max="37" width="6" style="102" hidden="1" customWidth="1"/>
    <col min="38" max="38" width="0.7109375" style="102" hidden="1" customWidth="1"/>
    <col min="39" max="40" width="7.85546875" style="102" customWidth="1"/>
    <col min="41" max="41" width="8.28515625" style="102" customWidth="1"/>
    <col min="42" max="42" width="6.42578125" style="102" hidden="1" customWidth="1"/>
    <col min="43" max="43" width="0.7109375" style="102" hidden="1" customWidth="1"/>
    <col min="44" max="44" width="6" style="102" customWidth="1"/>
    <col min="45" max="45" width="6.85546875" style="102" customWidth="1"/>
    <col min="46" max="46" width="8.7109375" style="102" customWidth="1"/>
    <col min="47" max="47" width="5" style="102" hidden="1" customWidth="1"/>
    <col min="48" max="48" width="7.140625" style="102" hidden="1" customWidth="1"/>
    <col min="49" max="50" width="7.140625" style="102" customWidth="1"/>
    <col min="51" max="52" width="8.7109375" style="102" customWidth="1"/>
    <col min="53" max="53" width="5.7109375" style="102" customWidth="1"/>
    <col min="54" max="54" width="26.140625" style="95" customWidth="1"/>
    <col min="55" max="16384" width="9.140625" style="95"/>
  </cols>
  <sheetData>
    <row r="1" spans="1:54" ht="6" customHeight="1">
      <c r="BB1" s="144" t="s">
        <v>267</v>
      </c>
    </row>
    <row r="2" spans="1:54" s="109" customFormat="1" ht="18.75" customHeight="1">
      <c r="A2" s="556" t="s">
        <v>297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  <c r="BA2" s="556"/>
      <c r="BB2" s="556"/>
    </row>
    <row r="3" spans="1:54" s="96" customFormat="1" ht="13.5" customHeight="1">
      <c r="A3" s="557" t="s">
        <v>363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  <c r="AU3" s="557"/>
      <c r="AV3" s="557"/>
      <c r="AW3" s="557"/>
      <c r="AX3" s="557"/>
      <c r="AY3" s="557"/>
      <c r="AZ3" s="557"/>
      <c r="BA3" s="557"/>
      <c r="BB3" s="557"/>
    </row>
    <row r="4" spans="1:54" s="97" customFormat="1" ht="4.5" customHeight="1">
      <c r="A4" s="558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X4" s="558"/>
      <c r="AY4" s="558"/>
      <c r="AZ4" s="558"/>
      <c r="BA4" s="558"/>
      <c r="BB4" s="558"/>
    </row>
    <row r="5" spans="1:54" s="97" customFormat="1" ht="18" customHeight="1">
      <c r="A5" s="507" t="s">
        <v>375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</row>
    <row r="6" spans="1:54" ht="3.75" customHeight="1" thickBot="1">
      <c r="A6" s="559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111"/>
      <c r="AQ6" s="111"/>
      <c r="AR6" s="111"/>
      <c r="AS6" s="111"/>
      <c r="AT6" s="95"/>
      <c r="AU6" s="95"/>
      <c r="AV6" s="95"/>
      <c r="AW6" s="95"/>
      <c r="AX6" s="95"/>
      <c r="AY6" s="98"/>
      <c r="AZ6" s="98"/>
      <c r="BA6" s="98"/>
      <c r="BB6" s="99" t="s">
        <v>257</v>
      </c>
    </row>
    <row r="7" spans="1:54" ht="15" customHeight="1">
      <c r="A7" s="560" t="s">
        <v>0</v>
      </c>
      <c r="B7" s="563" t="s">
        <v>305</v>
      </c>
      <c r="C7" s="563" t="s">
        <v>259</v>
      </c>
      <c r="D7" s="563" t="s">
        <v>40</v>
      </c>
      <c r="E7" s="566" t="s">
        <v>256</v>
      </c>
      <c r="F7" s="567"/>
      <c r="G7" s="568"/>
      <c r="H7" s="569" t="s">
        <v>255</v>
      </c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570"/>
      <c r="AW7" s="570"/>
      <c r="AX7" s="570"/>
      <c r="AY7" s="570"/>
      <c r="AZ7" s="570"/>
      <c r="BA7" s="571"/>
      <c r="BB7" s="572" t="s">
        <v>292</v>
      </c>
    </row>
    <row r="8" spans="1:54" ht="28.5" customHeight="1">
      <c r="A8" s="561"/>
      <c r="B8" s="564"/>
      <c r="C8" s="564"/>
      <c r="D8" s="564"/>
      <c r="E8" s="575" t="s">
        <v>362</v>
      </c>
      <c r="F8" s="575" t="s">
        <v>271</v>
      </c>
      <c r="G8" s="576" t="s">
        <v>19</v>
      </c>
      <c r="H8" s="578" t="s">
        <v>17</v>
      </c>
      <c r="I8" s="579"/>
      <c r="J8" s="580"/>
      <c r="K8" s="533" t="s">
        <v>18</v>
      </c>
      <c r="L8" s="534"/>
      <c r="M8" s="535"/>
      <c r="N8" s="533" t="s">
        <v>22</v>
      </c>
      <c r="O8" s="534"/>
      <c r="P8" s="535"/>
      <c r="Q8" s="533" t="s">
        <v>24</v>
      </c>
      <c r="R8" s="534"/>
      <c r="S8" s="535"/>
      <c r="T8" s="533" t="s">
        <v>25</v>
      </c>
      <c r="U8" s="534"/>
      <c r="V8" s="535"/>
      <c r="W8" s="533" t="s">
        <v>26</v>
      </c>
      <c r="X8" s="534"/>
      <c r="Y8" s="535"/>
      <c r="Z8" s="533" t="s">
        <v>28</v>
      </c>
      <c r="AA8" s="534"/>
      <c r="AB8" s="534"/>
      <c r="AC8" s="581"/>
      <c r="AD8" s="582"/>
      <c r="AE8" s="533" t="s">
        <v>29</v>
      </c>
      <c r="AF8" s="534"/>
      <c r="AG8" s="534"/>
      <c r="AH8" s="581"/>
      <c r="AI8" s="582"/>
      <c r="AJ8" s="533" t="s">
        <v>30</v>
      </c>
      <c r="AK8" s="534"/>
      <c r="AL8" s="534"/>
      <c r="AM8" s="581"/>
      <c r="AN8" s="582"/>
      <c r="AO8" s="533" t="s">
        <v>32</v>
      </c>
      <c r="AP8" s="534"/>
      <c r="AQ8" s="534"/>
      <c r="AR8" s="581"/>
      <c r="AS8" s="582"/>
      <c r="AT8" s="533" t="s">
        <v>33</v>
      </c>
      <c r="AU8" s="534"/>
      <c r="AV8" s="534"/>
      <c r="AW8" s="581"/>
      <c r="AX8" s="582"/>
      <c r="AY8" s="533" t="s">
        <v>34</v>
      </c>
      <c r="AZ8" s="534"/>
      <c r="BA8" s="535"/>
      <c r="BB8" s="573"/>
    </row>
    <row r="9" spans="1:54" ht="40.9" customHeight="1">
      <c r="A9" s="562"/>
      <c r="B9" s="565"/>
      <c r="C9" s="565"/>
      <c r="D9" s="565"/>
      <c r="E9" s="565"/>
      <c r="F9" s="565"/>
      <c r="G9" s="577"/>
      <c r="H9" s="123" t="s">
        <v>20</v>
      </c>
      <c r="I9" s="124" t="s">
        <v>21</v>
      </c>
      <c r="J9" s="125" t="s">
        <v>19</v>
      </c>
      <c r="K9" s="124" t="s">
        <v>20</v>
      </c>
      <c r="L9" s="124" t="s">
        <v>21</v>
      </c>
      <c r="M9" s="125" t="s">
        <v>19</v>
      </c>
      <c r="N9" s="126" t="s">
        <v>20</v>
      </c>
      <c r="O9" s="124" t="s">
        <v>21</v>
      </c>
      <c r="P9" s="127" t="s">
        <v>19</v>
      </c>
      <c r="Q9" s="128" t="s">
        <v>20</v>
      </c>
      <c r="R9" s="124" t="s">
        <v>21</v>
      </c>
      <c r="S9" s="127" t="s">
        <v>19</v>
      </c>
      <c r="T9" s="128" t="s">
        <v>20</v>
      </c>
      <c r="U9" s="124" t="s">
        <v>21</v>
      </c>
      <c r="V9" s="127" t="s">
        <v>19</v>
      </c>
      <c r="W9" s="128" t="s">
        <v>20</v>
      </c>
      <c r="X9" s="124" t="s">
        <v>21</v>
      </c>
      <c r="Y9" s="127" t="s">
        <v>19</v>
      </c>
      <c r="Z9" s="128" t="s">
        <v>20</v>
      </c>
      <c r="AA9" s="124" t="s">
        <v>21</v>
      </c>
      <c r="AB9" s="127" t="s">
        <v>19</v>
      </c>
      <c r="AC9" s="124" t="s">
        <v>21</v>
      </c>
      <c r="AD9" s="127" t="s">
        <v>19</v>
      </c>
      <c r="AE9" s="128" t="s">
        <v>20</v>
      </c>
      <c r="AF9" s="129" t="s">
        <v>21</v>
      </c>
      <c r="AG9" s="127" t="s">
        <v>19</v>
      </c>
      <c r="AH9" s="124" t="s">
        <v>21</v>
      </c>
      <c r="AI9" s="127" t="s">
        <v>19</v>
      </c>
      <c r="AJ9" s="128" t="s">
        <v>20</v>
      </c>
      <c r="AK9" s="129" t="s">
        <v>21</v>
      </c>
      <c r="AL9" s="127" t="s">
        <v>19</v>
      </c>
      <c r="AM9" s="124" t="s">
        <v>21</v>
      </c>
      <c r="AN9" s="127" t="s">
        <v>19</v>
      </c>
      <c r="AO9" s="128" t="s">
        <v>20</v>
      </c>
      <c r="AP9" s="129" t="s">
        <v>21</v>
      </c>
      <c r="AQ9" s="127" t="s">
        <v>19</v>
      </c>
      <c r="AR9" s="124" t="s">
        <v>21</v>
      </c>
      <c r="AS9" s="127" t="s">
        <v>19</v>
      </c>
      <c r="AT9" s="128" t="s">
        <v>20</v>
      </c>
      <c r="AU9" s="129" t="s">
        <v>21</v>
      </c>
      <c r="AV9" s="127" t="s">
        <v>19</v>
      </c>
      <c r="AW9" s="124" t="s">
        <v>21</v>
      </c>
      <c r="AX9" s="127" t="s">
        <v>19</v>
      </c>
      <c r="AY9" s="128" t="s">
        <v>20</v>
      </c>
      <c r="AZ9" s="124" t="s">
        <v>21</v>
      </c>
      <c r="BA9" s="127" t="s">
        <v>19</v>
      </c>
      <c r="BB9" s="574"/>
    </row>
    <row r="10" spans="1:54" s="100" customFormat="1" ht="16.5" thickBot="1">
      <c r="A10" s="130">
        <v>1</v>
      </c>
      <c r="B10" s="131">
        <v>2</v>
      </c>
      <c r="C10" s="131">
        <v>3</v>
      </c>
      <c r="D10" s="131">
        <v>4</v>
      </c>
      <c r="E10" s="132">
        <v>5</v>
      </c>
      <c r="F10" s="133">
        <v>6</v>
      </c>
      <c r="G10" s="134">
        <v>7</v>
      </c>
      <c r="H10" s="133">
        <v>8</v>
      </c>
      <c r="I10" s="135">
        <v>9</v>
      </c>
      <c r="J10" s="136">
        <v>10</v>
      </c>
      <c r="K10" s="135">
        <v>11</v>
      </c>
      <c r="L10" s="133">
        <v>12</v>
      </c>
      <c r="M10" s="136">
        <v>13</v>
      </c>
      <c r="N10" s="135">
        <v>14</v>
      </c>
      <c r="O10" s="133">
        <v>15</v>
      </c>
      <c r="P10" s="136">
        <v>16</v>
      </c>
      <c r="Q10" s="135">
        <v>17</v>
      </c>
      <c r="R10" s="133">
        <v>18</v>
      </c>
      <c r="S10" s="137">
        <v>19</v>
      </c>
      <c r="T10" s="135">
        <v>20</v>
      </c>
      <c r="U10" s="133">
        <v>21</v>
      </c>
      <c r="V10" s="137">
        <v>22</v>
      </c>
      <c r="W10" s="135">
        <v>23</v>
      </c>
      <c r="X10" s="133">
        <v>24</v>
      </c>
      <c r="Y10" s="137">
        <v>25</v>
      </c>
      <c r="Z10" s="135">
        <v>26</v>
      </c>
      <c r="AA10" s="133">
        <v>24</v>
      </c>
      <c r="AB10" s="137">
        <v>25</v>
      </c>
      <c r="AC10" s="133">
        <v>27</v>
      </c>
      <c r="AD10" s="136">
        <v>28</v>
      </c>
      <c r="AE10" s="138">
        <v>29</v>
      </c>
      <c r="AF10" s="139">
        <v>30</v>
      </c>
      <c r="AG10" s="137">
        <v>31</v>
      </c>
      <c r="AH10" s="133">
        <v>30</v>
      </c>
      <c r="AI10" s="136">
        <v>31</v>
      </c>
      <c r="AJ10" s="138">
        <v>32</v>
      </c>
      <c r="AK10" s="139">
        <v>33</v>
      </c>
      <c r="AL10" s="137">
        <v>34</v>
      </c>
      <c r="AM10" s="133">
        <v>33</v>
      </c>
      <c r="AN10" s="136">
        <v>34</v>
      </c>
      <c r="AO10" s="138">
        <v>35</v>
      </c>
      <c r="AP10" s="139">
        <v>36</v>
      </c>
      <c r="AQ10" s="137">
        <v>37</v>
      </c>
      <c r="AR10" s="133">
        <v>36</v>
      </c>
      <c r="AS10" s="136">
        <v>37</v>
      </c>
      <c r="AT10" s="138">
        <v>38</v>
      </c>
      <c r="AU10" s="139">
        <v>39</v>
      </c>
      <c r="AV10" s="137">
        <v>40</v>
      </c>
      <c r="AW10" s="133">
        <v>39</v>
      </c>
      <c r="AX10" s="136">
        <v>40</v>
      </c>
      <c r="AY10" s="133">
        <v>41</v>
      </c>
      <c r="AZ10" s="140">
        <v>42</v>
      </c>
      <c r="BA10" s="137">
        <v>43</v>
      </c>
      <c r="BB10" s="143">
        <v>44</v>
      </c>
    </row>
    <row r="11" spans="1:54" ht="19.7" customHeight="1">
      <c r="A11" s="585" t="s">
        <v>270</v>
      </c>
      <c r="B11" s="586"/>
      <c r="C11" s="587"/>
      <c r="D11" s="221" t="s">
        <v>258</v>
      </c>
      <c r="E11" s="251">
        <f>E13+E14+E15</f>
        <v>59729.909998888892</v>
      </c>
      <c r="F11" s="252">
        <f>F13+F14+F15</f>
        <v>6860</v>
      </c>
      <c r="G11" s="253">
        <f>(F11/E11)*100</f>
        <v>11.485033210543278</v>
      </c>
      <c r="H11" s="254">
        <f>H13+H14+H15</f>
        <v>6860</v>
      </c>
      <c r="I11" s="252">
        <f>I13+I14+I15</f>
        <v>6860</v>
      </c>
      <c r="J11" s="252">
        <f>(I11/H11)*100</f>
        <v>100</v>
      </c>
      <c r="K11" s="252">
        <f>K13+K14+K15</f>
        <v>0</v>
      </c>
      <c r="L11" s="252">
        <f>L13+L14+L15</f>
        <v>0</v>
      </c>
      <c r="M11" s="252"/>
      <c r="N11" s="255">
        <f>N13+N14+N15</f>
        <v>5752.1111111111113</v>
      </c>
      <c r="O11" s="252">
        <f>O13+O14+O15</f>
        <v>0</v>
      </c>
      <c r="P11" s="252">
        <f>(O11/N11)*100</f>
        <v>0</v>
      </c>
      <c r="Q11" s="251">
        <f>Q13+Q14+Q15</f>
        <v>11529</v>
      </c>
      <c r="R11" s="252">
        <f>R13+R14+R15</f>
        <v>0</v>
      </c>
      <c r="S11" s="251">
        <f>(R11/Q11)*100</f>
        <v>0</v>
      </c>
      <c r="T11" s="256">
        <f>T13+T14+T15</f>
        <v>3898</v>
      </c>
      <c r="U11" s="251">
        <f>U13+U14+U15</f>
        <v>0</v>
      </c>
      <c r="V11" s="251">
        <f>(U11/T11)*100</f>
        <v>0</v>
      </c>
      <c r="W11" s="251">
        <f>W13+W14+W15</f>
        <v>5728.333333333333</v>
      </c>
      <c r="X11" s="252">
        <f>X13+X14+X15</f>
        <v>0</v>
      </c>
      <c r="Y11" s="251">
        <f>(X11/W11)*100</f>
        <v>0</v>
      </c>
      <c r="Z11" s="251">
        <f>Z13+Z14+Z15</f>
        <v>3898</v>
      </c>
      <c r="AA11" s="257">
        <f>AA13+AA14+AA15</f>
        <v>0</v>
      </c>
      <c r="AB11" s="258">
        <f>(AA11/Z11)*100</f>
        <v>0</v>
      </c>
      <c r="AC11" s="259">
        <f>AC13+AC14+AC15</f>
        <v>0</v>
      </c>
      <c r="AD11" s="252"/>
      <c r="AE11" s="260">
        <f>AE13+AE14+AE15</f>
        <v>3898</v>
      </c>
      <c r="AF11" s="257">
        <f>AF13+AF14+AF15</f>
        <v>0</v>
      </c>
      <c r="AG11" s="259">
        <f>(AF11/AE11)*100</f>
        <v>0</v>
      </c>
      <c r="AH11" s="252">
        <f>AH13+AH14+AH15</f>
        <v>0</v>
      </c>
      <c r="AI11" s="252"/>
      <c r="AJ11" s="260">
        <f>AJ13+AJ14+AJ15</f>
        <v>5676.4444444444443</v>
      </c>
      <c r="AK11" s="257">
        <f>AK13+AK14+AK15</f>
        <v>0</v>
      </c>
      <c r="AL11" s="258">
        <f>(AK11/AJ11)*100</f>
        <v>0</v>
      </c>
      <c r="AM11" s="252">
        <f>AM13+AM14+AM15</f>
        <v>0</v>
      </c>
      <c r="AN11" s="252"/>
      <c r="AO11" s="261">
        <f>AO13+AO14+AO15</f>
        <v>3898</v>
      </c>
      <c r="AP11" s="257">
        <f>AP13+AP14+AP15</f>
        <v>0</v>
      </c>
      <c r="AQ11" s="258">
        <f>(AP11/AO11)*100</f>
        <v>0</v>
      </c>
      <c r="AR11" s="252">
        <f>AR13+AR14+AR15</f>
        <v>0</v>
      </c>
      <c r="AS11" s="252"/>
      <c r="AT11" s="261">
        <f>AT13+AT14+AT15</f>
        <v>3898</v>
      </c>
      <c r="AU11" s="262">
        <f>AU13+AU14+AU15</f>
        <v>0</v>
      </c>
      <c r="AV11" s="262">
        <f>(AU11/AT11)*100</f>
        <v>0</v>
      </c>
      <c r="AW11" s="252">
        <f>AW13+AW14+AW15</f>
        <v>0</v>
      </c>
      <c r="AX11" s="252"/>
      <c r="AY11" s="260">
        <f>AY13+AY14+AY15</f>
        <v>4694.0211099999997</v>
      </c>
      <c r="AZ11" s="252">
        <f>AZ13+AZ14+AZ15</f>
        <v>0</v>
      </c>
      <c r="BA11" s="252">
        <f>(AZ11/AY11)*100</f>
        <v>0</v>
      </c>
      <c r="BB11" s="549"/>
    </row>
    <row r="12" spans="1:54" ht="30.75" hidden="1" customHeight="1">
      <c r="A12" s="588"/>
      <c r="B12" s="589"/>
      <c r="C12" s="589"/>
      <c r="D12" s="222" t="s">
        <v>37</v>
      </c>
      <c r="E12" s="263"/>
      <c r="F12" s="264"/>
      <c r="G12" s="265"/>
      <c r="H12" s="265"/>
      <c r="I12" s="264"/>
      <c r="J12" s="264"/>
      <c r="K12" s="264"/>
      <c r="L12" s="264"/>
      <c r="M12" s="264"/>
      <c r="N12" s="266"/>
      <c r="O12" s="264"/>
      <c r="P12" s="264"/>
      <c r="Q12" s="264"/>
      <c r="R12" s="264"/>
      <c r="S12" s="264"/>
      <c r="T12" s="263"/>
      <c r="U12" s="264"/>
      <c r="V12" s="264"/>
      <c r="W12" s="264"/>
      <c r="X12" s="264"/>
      <c r="Y12" s="264"/>
      <c r="Z12" s="264"/>
      <c r="AA12" s="267"/>
      <c r="AB12" s="268"/>
      <c r="AC12" s="269"/>
      <c r="AD12" s="264"/>
      <c r="AE12" s="263"/>
      <c r="AF12" s="267"/>
      <c r="AG12" s="269"/>
      <c r="AH12" s="264"/>
      <c r="AI12" s="264"/>
      <c r="AJ12" s="263"/>
      <c r="AK12" s="267"/>
      <c r="AL12" s="268"/>
      <c r="AM12" s="264"/>
      <c r="AN12" s="264"/>
      <c r="AO12" s="270"/>
      <c r="AP12" s="267"/>
      <c r="AQ12" s="268"/>
      <c r="AR12" s="264"/>
      <c r="AS12" s="264"/>
      <c r="AT12" s="270"/>
      <c r="AU12" s="266"/>
      <c r="AV12" s="266"/>
      <c r="AW12" s="264"/>
      <c r="AX12" s="264"/>
      <c r="AY12" s="266"/>
      <c r="AZ12" s="264"/>
      <c r="BA12" s="264"/>
      <c r="BB12" s="550"/>
    </row>
    <row r="13" spans="1:54" ht="50.25" customHeight="1">
      <c r="A13" s="588"/>
      <c r="B13" s="589"/>
      <c r="C13" s="589"/>
      <c r="D13" s="223" t="s">
        <v>2</v>
      </c>
      <c r="E13" s="263">
        <f t="shared" ref="E13:F15" si="0">H13+K13+N13+Q13+T13+W13+Z13+AE13+AJ13+AO13+AT13+AY13</f>
        <v>41804.1</v>
      </c>
      <c r="F13" s="264">
        <f t="shared" si="0"/>
        <v>0</v>
      </c>
      <c r="G13" s="271">
        <f>(F13/E13)*100</f>
        <v>0</v>
      </c>
      <c r="H13" s="272">
        <f>H18+H23</f>
        <v>0</v>
      </c>
      <c r="I13" s="273">
        <f>I18+I23</f>
        <v>0</v>
      </c>
      <c r="J13" s="273"/>
      <c r="K13" s="273">
        <f>K18+K23</f>
        <v>0</v>
      </c>
      <c r="L13" s="273">
        <f>L18+L23</f>
        <v>0</v>
      </c>
      <c r="M13" s="273"/>
      <c r="N13" s="274">
        <f>N18+N23</f>
        <v>4854.8</v>
      </c>
      <c r="O13" s="273">
        <f>O18+O23</f>
        <v>0</v>
      </c>
      <c r="P13" s="273">
        <f>(O13/N13)*100</f>
        <v>0</v>
      </c>
      <c r="Q13" s="273">
        <f>Q18+Q23</f>
        <v>3898</v>
      </c>
      <c r="R13" s="273">
        <f>R18+R23</f>
        <v>0</v>
      </c>
      <c r="S13" s="273">
        <f>(R13/Q13)*100</f>
        <v>0</v>
      </c>
      <c r="T13" s="275">
        <f>T18+T23</f>
        <v>3898</v>
      </c>
      <c r="U13" s="273">
        <f>U18+U23</f>
        <v>0</v>
      </c>
      <c r="V13" s="273">
        <f>(U13/T13)*100</f>
        <v>0</v>
      </c>
      <c r="W13" s="273">
        <f>W18+W23</f>
        <v>4855</v>
      </c>
      <c r="X13" s="273">
        <f>X18+X23</f>
        <v>0</v>
      </c>
      <c r="Y13" s="273">
        <f>(X13/W13)*100</f>
        <v>0</v>
      </c>
      <c r="Z13" s="273">
        <f>Z18+Z23</f>
        <v>3898</v>
      </c>
      <c r="AA13" s="276">
        <f>AA18+AA23</f>
        <v>0</v>
      </c>
      <c r="AB13" s="277">
        <f>(AA13/Z13)*100</f>
        <v>0</v>
      </c>
      <c r="AC13" s="278">
        <f>AC18+AC23</f>
        <v>0</v>
      </c>
      <c r="AD13" s="273"/>
      <c r="AE13" s="275">
        <f>AE18+AE23</f>
        <v>3898</v>
      </c>
      <c r="AF13" s="276">
        <f>AF18+AF23</f>
        <v>0</v>
      </c>
      <c r="AG13" s="278">
        <f>(AF13/AE13)*100</f>
        <v>0</v>
      </c>
      <c r="AH13" s="273">
        <f>AH18+AH23</f>
        <v>0</v>
      </c>
      <c r="AI13" s="273"/>
      <c r="AJ13" s="275">
        <f>AJ18+AJ23</f>
        <v>4808.3</v>
      </c>
      <c r="AK13" s="276">
        <f>AK18+AK23</f>
        <v>0</v>
      </c>
      <c r="AL13" s="277">
        <f>(AK13/AJ13)*100</f>
        <v>0</v>
      </c>
      <c r="AM13" s="273">
        <f>AM18+AM23</f>
        <v>0</v>
      </c>
      <c r="AN13" s="273"/>
      <c r="AO13" s="279">
        <f>AO18+AO23</f>
        <v>3898</v>
      </c>
      <c r="AP13" s="276">
        <f>AP18+AP23</f>
        <v>0</v>
      </c>
      <c r="AQ13" s="277">
        <f>(AP13/AO13)*100</f>
        <v>0</v>
      </c>
      <c r="AR13" s="273">
        <f>AR18+AR23</f>
        <v>0</v>
      </c>
      <c r="AS13" s="273"/>
      <c r="AT13" s="279">
        <f>AT18+AT23</f>
        <v>3898</v>
      </c>
      <c r="AU13" s="276">
        <f>AU18+AU23</f>
        <v>0</v>
      </c>
      <c r="AV13" s="276">
        <f>(AU13/AT13)*100</f>
        <v>0</v>
      </c>
      <c r="AW13" s="273">
        <f>AW18+AW23</f>
        <v>0</v>
      </c>
      <c r="AX13" s="273"/>
      <c r="AY13" s="276">
        <f>AY18+AY23</f>
        <v>3898</v>
      </c>
      <c r="AZ13" s="273">
        <f>AZ18+AZ23</f>
        <v>0</v>
      </c>
      <c r="BA13" s="273">
        <f>(AZ13/AY13)*100</f>
        <v>0</v>
      </c>
      <c r="BB13" s="550"/>
    </row>
    <row r="14" spans="1:54" ht="15.75">
      <c r="A14" s="588"/>
      <c r="B14" s="589"/>
      <c r="C14" s="589"/>
      <c r="D14" s="224" t="s">
        <v>43</v>
      </c>
      <c r="E14" s="280">
        <f t="shared" si="0"/>
        <v>17925.80999888889</v>
      </c>
      <c r="F14" s="281">
        <f t="shared" si="0"/>
        <v>6860</v>
      </c>
      <c r="G14" s="271">
        <f>(F14/E14)*100</f>
        <v>38.268842526085059</v>
      </c>
      <c r="H14" s="282">
        <f>H19+H24</f>
        <v>6860</v>
      </c>
      <c r="I14" s="273">
        <f>I19+I24</f>
        <v>6860</v>
      </c>
      <c r="J14" s="273">
        <f>(I14/H14)*100</f>
        <v>100</v>
      </c>
      <c r="K14" s="273">
        <f>K19+K24</f>
        <v>0</v>
      </c>
      <c r="L14" s="273">
        <f>L19+L24</f>
        <v>0</v>
      </c>
      <c r="M14" s="273"/>
      <c r="N14" s="274">
        <f>N19+N24</f>
        <v>897.31111111111113</v>
      </c>
      <c r="O14" s="273">
        <f>O19+O24</f>
        <v>0</v>
      </c>
      <c r="P14" s="283">
        <f>(O14/N14)*100</f>
        <v>0</v>
      </c>
      <c r="Q14" s="283">
        <f>Q19+Q24</f>
        <v>7631</v>
      </c>
      <c r="R14" s="283">
        <f>R19+R24</f>
        <v>0</v>
      </c>
      <c r="S14" s="283">
        <f>(R14/Q14)*100</f>
        <v>0</v>
      </c>
      <c r="T14" s="284">
        <f>T19+T24</f>
        <v>0</v>
      </c>
      <c r="U14" s="283">
        <f>U19+U24</f>
        <v>0</v>
      </c>
      <c r="V14" s="283"/>
      <c r="W14" s="283">
        <f>W19+W24</f>
        <v>873.33333333333337</v>
      </c>
      <c r="X14" s="283">
        <f>X19+X24</f>
        <v>0</v>
      </c>
      <c r="Y14" s="283">
        <f>(X14/W14)*100</f>
        <v>0</v>
      </c>
      <c r="Z14" s="283">
        <f>Z19+Z24</f>
        <v>0</v>
      </c>
      <c r="AA14" s="285">
        <f>AA19+AA24</f>
        <v>0</v>
      </c>
      <c r="AB14" s="286" t="e">
        <f>(AA14/Z14)*100</f>
        <v>#DIV/0!</v>
      </c>
      <c r="AC14" s="287">
        <f>AC19+AC24</f>
        <v>0</v>
      </c>
      <c r="AD14" s="283"/>
      <c r="AE14" s="284">
        <f>AE19+AE24</f>
        <v>0</v>
      </c>
      <c r="AF14" s="285">
        <f>AF19+AF24</f>
        <v>0</v>
      </c>
      <c r="AG14" s="287" t="e">
        <f>(AF14/AE14)*100</f>
        <v>#DIV/0!</v>
      </c>
      <c r="AH14" s="283">
        <f>AH19+AH24</f>
        <v>0</v>
      </c>
      <c r="AI14" s="283"/>
      <c r="AJ14" s="284">
        <f>AJ19+AJ24</f>
        <v>868.14444444444439</v>
      </c>
      <c r="AK14" s="285">
        <f>AK19+AK24</f>
        <v>0</v>
      </c>
      <c r="AL14" s="286">
        <f>(AK14/AJ14)*100</f>
        <v>0</v>
      </c>
      <c r="AM14" s="283">
        <f>AM19+AM24</f>
        <v>0</v>
      </c>
      <c r="AN14" s="283"/>
      <c r="AO14" s="288">
        <f>AO19+AO24</f>
        <v>0</v>
      </c>
      <c r="AP14" s="285">
        <f>AP19+AP24</f>
        <v>0</v>
      </c>
      <c r="AQ14" s="286" t="e">
        <f>(AP14/AO14)*100</f>
        <v>#DIV/0!</v>
      </c>
      <c r="AR14" s="283">
        <f>AR19+AR24</f>
        <v>0</v>
      </c>
      <c r="AS14" s="283"/>
      <c r="AT14" s="288">
        <f>AT19+AT24</f>
        <v>0</v>
      </c>
      <c r="AU14" s="289">
        <f>AU19+AU24</f>
        <v>0</v>
      </c>
      <c r="AV14" s="289" t="e">
        <f>(AU14/AT14)*100</f>
        <v>#DIV/0!</v>
      </c>
      <c r="AW14" s="283">
        <f>AW19+AW24</f>
        <v>0</v>
      </c>
      <c r="AX14" s="283"/>
      <c r="AY14" s="286">
        <f>AY19+AY24</f>
        <v>796.02110999999991</v>
      </c>
      <c r="AZ14" s="283">
        <f>AZ19+AZ24</f>
        <v>0</v>
      </c>
      <c r="BA14" s="283">
        <f>(AZ14/AY14)*100</f>
        <v>0</v>
      </c>
      <c r="BB14" s="550"/>
    </row>
    <row r="15" spans="1:54" ht="30.75" customHeight="1">
      <c r="A15" s="588"/>
      <c r="B15" s="589"/>
      <c r="C15" s="590"/>
      <c r="D15" s="225" t="s">
        <v>264</v>
      </c>
      <c r="E15" s="264">
        <f t="shared" si="0"/>
        <v>0</v>
      </c>
      <c r="F15" s="264">
        <f t="shared" si="0"/>
        <v>0</v>
      </c>
      <c r="G15" s="271"/>
      <c r="H15" s="271">
        <f>H25</f>
        <v>0</v>
      </c>
      <c r="I15" s="283">
        <f>I25</f>
        <v>0</v>
      </c>
      <c r="J15" s="283"/>
      <c r="K15" s="283">
        <f>K25</f>
        <v>0</v>
      </c>
      <c r="L15" s="283">
        <f>L25</f>
        <v>0</v>
      </c>
      <c r="M15" s="283"/>
      <c r="N15" s="289">
        <f>N25</f>
        <v>0</v>
      </c>
      <c r="O15" s="283">
        <f>O25</f>
        <v>0</v>
      </c>
      <c r="P15" s="283"/>
      <c r="Q15" s="283">
        <f>Q25</f>
        <v>0</v>
      </c>
      <c r="R15" s="283">
        <f>R25</f>
        <v>0</v>
      </c>
      <c r="S15" s="283"/>
      <c r="T15" s="284">
        <f>T25</f>
        <v>0</v>
      </c>
      <c r="U15" s="283">
        <f>U25</f>
        <v>0</v>
      </c>
      <c r="V15" s="283"/>
      <c r="W15" s="283">
        <f>W25</f>
        <v>0</v>
      </c>
      <c r="X15" s="283">
        <f>X25</f>
        <v>0</v>
      </c>
      <c r="Y15" s="283"/>
      <c r="Z15" s="283">
        <f>Z25</f>
        <v>0</v>
      </c>
      <c r="AA15" s="285">
        <f>AA25</f>
        <v>0</v>
      </c>
      <c r="AB15" s="286"/>
      <c r="AC15" s="287">
        <f>AC25</f>
        <v>0</v>
      </c>
      <c r="AD15" s="283"/>
      <c r="AE15" s="284">
        <f>AE25</f>
        <v>0</v>
      </c>
      <c r="AF15" s="285">
        <f>AF25</f>
        <v>0</v>
      </c>
      <c r="AG15" s="287"/>
      <c r="AH15" s="283">
        <f>AH25</f>
        <v>0</v>
      </c>
      <c r="AI15" s="283"/>
      <c r="AJ15" s="284">
        <f>AJ25</f>
        <v>0</v>
      </c>
      <c r="AK15" s="285">
        <f>AK25</f>
        <v>0</v>
      </c>
      <c r="AL15" s="286"/>
      <c r="AM15" s="283">
        <f>AM25</f>
        <v>0</v>
      </c>
      <c r="AN15" s="283"/>
      <c r="AO15" s="288">
        <f>AO25</f>
        <v>0</v>
      </c>
      <c r="AP15" s="285">
        <f>AP25</f>
        <v>0</v>
      </c>
      <c r="AQ15" s="286"/>
      <c r="AR15" s="283">
        <f>AR25</f>
        <v>0</v>
      </c>
      <c r="AS15" s="283"/>
      <c r="AT15" s="288">
        <f>AT25</f>
        <v>0</v>
      </c>
      <c r="AU15" s="289">
        <f>AU25</f>
        <v>0</v>
      </c>
      <c r="AV15" s="289"/>
      <c r="AW15" s="283">
        <f>AW25</f>
        <v>0</v>
      </c>
      <c r="AX15" s="283"/>
      <c r="AY15" s="289">
        <f>AY25</f>
        <v>0</v>
      </c>
      <c r="AZ15" s="283">
        <f>AZ25</f>
        <v>0</v>
      </c>
      <c r="BA15" s="283"/>
      <c r="BB15" s="550"/>
    </row>
    <row r="16" spans="1:54" ht="18" customHeight="1">
      <c r="A16" s="551" t="s">
        <v>302</v>
      </c>
      <c r="B16" s="537"/>
      <c r="C16" s="538"/>
      <c r="D16" s="161" t="s">
        <v>41</v>
      </c>
      <c r="E16" s="290">
        <f>E18+E19</f>
        <v>3137.8888888888887</v>
      </c>
      <c r="F16" s="290">
        <f t="shared" ref="F16:BA16" si="1">F18+F19</f>
        <v>0</v>
      </c>
      <c r="G16" s="291">
        <f>(F16/E16)*100</f>
        <v>0</v>
      </c>
      <c r="H16" s="321">
        <f t="shared" si="1"/>
        <v>0</v>
      </c>
      <c r="I16" s="322">
        <f t="shared" si="1"/>
        <v>0</v>
      </c>
      <c r="J16" s="322">
        <f t="shared" si="1"/>
        <v>0</v>
      </c>
      <c r="K16" s="290">
        <f t="shared" si="1"/>
        <v>0</v>
      </c>
      <c r="L16" s="292">
        <f t="shared" si="1"/>
        <v>0</v>
      </c>
      <c r="M16" s="290">
        <f t="shared" si="1"/>
        <v>0</v>
      </c>
      <c r="N16" s="322">
        <f t="shared" si="1"/>
        <v>1063.1111111111111</v>
      </c>
      <c r="O16" s="322">
        <f t="shared" si="1"/>
        <v>0</v>
      </c>
      <c r="P16" s="322">
        <f t="shared" si="1"/>
        <v>0</v>
      </c>
      <c r="Q16" s="290">
        <f t="shared" si="1"/>
        <v>0</v>
      </c>
      <c r="R16" s="290">
        <f t="shared" si="1"/>
        <v>0</v>
      </c>
      <c r="S16" s="290">
        <f t="shared" si="1"/>
        <v>0</v>
      </c>
      <c r="T16" s="322">
        <f t="shared" si="1"/>
        <v>0</v>
      </c>
      <c r="U16" s="322">
        <f t="shared" si="1"/>
        <v>0</v>
      </c>
      <c r="V16" s="322">
        <f t="shared" si="1"/>
        <v>0</v>
      </c>
      <c r="W16" s="290">
        <f t="shared" si="1"/>
        <v>1063.3333333333333</v>
      </c>
      <c r="X16" s="290">
        <f t="shared" si="1"/>
        <v>0</v>
      </c>
      <c r="Y16" s="290">
        <f t="shared" si="1"/>
        <v>0</v>
      </c>
      <c r="Z16" s="322">
        <f t="shared" si="1"/>
        <v>0</v>
      </c>
      <c r="AA16" s="327">
        <f t="shared" si="1"/>
        <v>0</v>
      </c>
      <c r="AB16" s="328">
        <f t="shared" si="1"/>
        <v>0</v>
      </c>
      <c r="AC16" s="329">
        <f t="shared" si="1"/>
        <v>0</v>
      </c>
      <c r="AD16" s="322">
        <f t="shared" si="1"/>
        <v>0</v>
      </c>
      <c r="AE16" s="292">
        <f t="shared" si="1"/>
        <v>0</v>
      </c>
      <c r="AF16" s="293">
        <f t="shared" si="1"/>
        <v>0</v>
      </c>
      <c r="AG16" s="294">
        <f t="shared" si="1"/>
        <v>0</v>
      </c>
      <c r="AH16" s="290">
        <f t="shared" si="1"/>
        <v>0</v>
      </c>
      <c r="AI16" s="290">
        <f t="shared" si="1"/>
        <v>0</v>
      </c>
      <c r="AJ16" s="339">
        <f t="shared" si="1"/>
        <v>1011.4444444444443</v>
      </c>
      <c r="AK16" s="327">
        <f t="shared" si="1"/>
        <v>0</v>
      </c>
      <c r="AL16" s="328">
        <f t="shared" si="1"/>
        <v>0</v>
      </c>
      <c r="AM16" s="322">
        <f t="shared" si="1"/>
        <v>0</v>
      </c>
      <c r="AN16" s="322">
        <f t="shared" si="1"/>
        <v>0</v>
      </c>
      <c r="AO16" s="295">
        <f t="shared" si="1"/>
        <v>0</v>
      </c>
      <c r="AP16" s="293">
        <f t="shared" si="1"/>
        <v>0</v>
      </c>
      <c r="AQ16" s="296">
        <f t="shared" si="1"/>
        <v>0</v>
      </c>
      <c r="AR16" s="290">
        <f t="shared" si="1"/>
        <v>0</v>
      </c>
      <c r="AS16" s="290">
        <f t="shared" si="1"/>
        <v>0</v>
      </c>
      <c r="AT16" s="343">
        <f t="shared" si="1"/>
        <v>0</v>
      </c>
      <c r="AU16" s="344">
        <f t="shared" si="1"/>
        <v>0</v>
      </c>
      <c r="AV16" s="344">
        <f t="shared" si="1"/>
        <v>0</v>
      </c>
      <c r="AW16" s="322">
        <f t="shared" si="1"/>
        <v>0</v>
      </c>
      <c r="AX16" s="322">
        <f t="shared" si="1"/>
        <v>0</v>
      </c>
      <c r="AY16" s="296">
        <f t="shared" si="1"/>
        <v>0</v>
      </c>
      <c r="AZ16" s="290">
        <f t="shared" si="1"/>
        <v>0</v>
      </c>
      <c r="BA16" s="290">
        <f t="shared" si="1"/>
        <v>0</v>
      </c>
      <c r="BB16" s="550"/>
    </row>
    <row r="17" spans="1:54" ht="30.75" hidden="1" customHeight="1">
      <c r="A17" s="552"/>
      <c r="B17" s="540"/>
      <c r="C17" s="541"/>
      <c r="D17" s="162" t="s">
        <v>37</v>
      </c>
      <c r="E17" s="297"/>
      <c r="F17" s="298"/>
      <c r="G17" s="299"/>
      <c r="H17" s="323"/>
      <c r="I17" s="318"/>
      <c r="J17" s="318"/>
      <c r="K17" s="248"/>
      <c r="L17" s="300"/>
      <c r="M17" s="248"/>
      <c r="N17" s="318"/>
      <c r="O17" s="318"/>
      <c r="P17" s="318"/>
      <c r="Q17" s="248"/>
      <c r="R17" s="248"/>
      <c r="S17" s="248"/>
      <c r="T17" s="318"/>
      <c r="U17" s="318"/>
      <c r="V17" s="318"/>
      <c r="W17" s="248"/>
      <c r="X17" s="248"/>
      <c r="Y17" s="248"/>
      <c r="Z17" s="318"/>
      <c r="AA17" s="330"/>
      <c r="AB17" s="331"/>
      <c r="AC17" s="332"/>
      <c r="AD17" s="318"/>
      <c r="AE17" s="300"/>
      <c r="AF17" s="301"/>
      <c r="AG17" s="302"/>
      <c r="AH17" s="248"/>
      <c r="AI17" s="248"/>
      <c r="AJ17" s="340"/>
      <c r="AK17" s="330"/>
      <c r="AL17" s="331"/>
      <c r="AM17" s="318"/>
      <c r="AN17" s="318"/>
      <c r="AO17" s="303"/>
      <c r="AP17" s="301"/>
      <c r="AQ17" s="304"/>
      <c r="AR17" s="248"/>
      <c r="AS17" s="248"/>
      <c r="AT17" s="345"/>
      <c r="AU17" s="346"/>
      <c r="AV17" s="346"/>
      <c r="AW17" s="318"/>
      <c r="AX17" s="318"/>
      <c r="AY17" s="304"/>
      <c r="AZ17" s="248"/>
      <c r="BA17" s="248"/>
      <c r="BB17" s="592"/>
    </row>
    <row r="18" spans="1:54" ht="49.5" customHeight="1">
      <c r="A18" s="552"/>
      <c r="B18" s="540"/>
      <c r="C18" s="541"/>
      <c r="D18" s="163" t="s">
        <v>2</v>
      </c>
      <c r="E18" s="305">
        <f>E37+E49</f>
        <v>2824.1</v>
      </c>
      <c r="F18" s="249">
        <f>F37+F49</f>
        <v>0</v>
      </c>
      <c r="G18" s="306">
        <f>(F18/E18)*100</f>
        <v>0</v>
      </c>
      <c r="H18" s="324">
        <f t="shared" ref="H18:I18" si="2">H37+H49</f>
        <v>0</v>
      </c>
      <c r="I18" s="325">
        <f t="shared" si="2"/>
        <v>0</v>
      </c>
      <c r="J18" s="325"/>
      <c r="K18" s="307">
        <f t="shared" ref="K18:L18" si="3">K37+K49</f>
        <v>0</v>
      </c>
      <c r="L18" s="308">
        <f t="shared" si="3"/>
        <v>0</v>
      </c>
      <c r="M18" s="307"/>
      <c r="N18" s="325">
        <f t="shared" ref="N18:O18" si="4">N37+N49</f>
        <v>956.8</v>
      </c>
      <c r="O18" s="325">
        <f t="shared" si="4"/>
        <v>0</v>
      </c>
      <c r="P18" s="325"/>
      <c r="Q18" s="307">
        <f t="shared" ref="Q18:R18" si="5">Q37+Q49</f>
        <v>0</v>
      </c>
      <c r="R18" s="307">
        <f t="shared" si="5"/>
        <v>0</v>
      </c>
      <c r="S18" s="307"/>
      <c r="T18" s="325">
        <f t="shared" ref="T18:U18" si="6">T37+T49</f>
        <v>0</v>
      </c>
      <c r="U18" s="325">
        <f t="shared" si="6"/>
        <v>0</v>
      </c>
      <c r="V18" s="325"/>
      <c r="W18" s="307">
        <f t="shared" ref="W18:X18" si="7">W37+W49</f>
        <v>957</v>
      </c>
      <c r="X18" s="307">
        <f t="shared" si="7"/>
        <v>0</v>
      </c>
      <c r="Y18" s="307"/>
      <c r="Z18" s="325">
        <f t="shared" ref="Z18:AC18" si="8">Z37+Z49</f>
        <v>0</v>
      </c>
      <c r="AA18" s="333">
        <f t="shared" si="8"/>
        <v>0</v>
      </c>
      <c r="AB18" s="334">
        <f t="shared" si="8"/>
        <v>0</v>
      </c>
      <c r="AC18" s="335">
        <f t="shared" si="8"/>
        <v>0</v>
      </c>
      <c r="AD18" s="325"/>
      <c r="AE18" s="308">
        <f t="shared" ref="AE18:AH18" si="9">AE37+AE49</f>
        <v>0</v>
      </c>
      <c r="AF18" s="309">
        <f t="shared" si="9"/>
        <v>0</v>
      </c>
      <c r="AG18" s="310">
        <f t="shared" si="9"/>
        <v>0</v>
      </c>
      <c r="AH18" s="307">
        <f t="shared" si="9"/>
        <v>0</v>
      </c>
      <c r="AI18" s="307"/>
      <c r="AJ18" s="341">
        <f t="shared" ref="AJ18:AM18" si="10">AJ37+AJ49</f>
        <v>910.3</v>
      </c>
      <c r="AK18" s="333">
        <f t="shared" si="10"/>
        <v>0</v>
      </c>
      <c r="AL18" s="334">
        <f t="shared" si="10"/>
        <v>0</v>
      </c>
      <c r="AM18" s="325">
        <f t="shared" si="10"/>
        <v>0</v>
      </c>
      <c r="AN18" s="325"/>
      <c r="AO18" s="311">
        <f t="shared" ref="AO18:AR18" si="11">AO37+AO49</f>
        <v>0</v>
      </c>
      <c r="AP18" s="309">
        <f t="shared" si="11"/>
        <v>0</v>
      </c>
      <c r="AQ18" s="312">
        <f t="shared" si="11"/>
        <v>0</v>
      </c>
      <c r="AR18" s="307">
        <f t="shared" si="11"/>
        <v>0</v>
      </c>
      <c r="AS18" s="307"/>
      <c r="AT18" s="347">
        <f t="shared" ref="AT18:AW18" si="12">AT37+AT49</f>
        <v>0</v>
      </c>
      <c r="AU18" s="333">
        <f t="shared" si="12"/>
        <v>0</v>
      </c>
      <c r="AV18" s="333">
        <f t="shared" si="12"/>
        <v>0</v>
      </c>
      <c r="AW18" s="325">
        <f t="shared" si="12"/>
        <v>0</v>
      </c>
      <c r="AX18" s="325"/>
      <c r="AY18" s="312">
        <f t="shared" ref="AY18:AZ18" si="13">AY37+AY49</f>
        <v>0</v>
      </c>
      <c r="AZ18" s="307">
        <f t="shared" si="13"/>
        <v>0</v>
      </c>
      <c r="BA18" s="307"/>
      <c r="BB18" s="592"/>
    </row>
    <row r="19" spans="1:54" ht="18" customHeight="1">
      <c r="A19" s="552"/>
      <c r="B19" s="540"/>
      <c r="C19" s="541"/>
      <c r="D19" s="164" t="s">
        <v>43</v>
      </c>
      <c r="E19" s="305">
        <f>E38+E50</f>
        <v>313.78888888888889</v>
      </c>
      <c r="F19" s="249">
        <f>F38+F50</f>
        <v>0</v>
      </c>
      <c r="G19" s="306">
        <f>(F19/E19)*100</f>
        <v>0</v>
      </c>
      <c r="H19" s="326">
        <f t="shared" ref="H19:I19" si="14">H38+H50</f>
        <v>0</v>
      </c>
      <c r="I19" s="319">
        <f t="shared" si="14"/>
        <v>0</v>
      </c>
      <c r="J19" s="319"/>
      <c r="K19" s="249">
        <f t="shared" ref="K19:L19" si="15">K38+K50</f>
        <v>0</v>
      </c>
      <c r="L19" s="305">
        <f t="shared" si="15"/>
        <v>0</v>
      </c>
      <c r="M19" s="249"/>
      <c r="N19" s="319">
        <f t="shared" ref="N19:O19" si="16">N38+N50</f>
        <v>106.31111111111113</v>
      </c>
      <c r="O19" s="319">
        <f t="shared" si="16"/>
        <v>0</v>
      </c>
      <c r="P19" s="319"/>
      <c r="Q19" s="249">
        <f t="shared" ref="Q19:R19" si="17">Q38+Q50</f>
        <v>0</v>
      </c>
      <c r="R19" s="249">
        <f t="shared" si="17"/>
        <v>0</v>
      </c>
      <c r="S19" s="249"/>
      <c r="T19" s="319">
        <f t="shared" ref="T19:U19" si="18">T38+T50</f>
        <v>0</v>
      </c>
      <c r="U19" s="319">
        <f t="shared" si="18"/>
        <v>0</v>
      </c>
      <c r="V19" s="319"/>
      <c r="W19" s="249">
        <f t="shared" ref="W19:X19" si="19">W38+W50</f>
        <v>106.33333333333334</v>
      </c>
      <c r="X19" s="249">
        <f t="shared" si="19"/>
        <v>0</v>
      </c>
      <c r="Y19" s="249"/>
      <c r="Z19" s="319">
        <f t="shared" ref="Z19:AC19" si="20">Z38+Z50</f>
        <v>0</v>
      </c>
      <c r="AA19" s="336">
        <f t="shared" si="20"/>
        <v>0</v>
      </c>
      <c r="AB19" s="337">
        <f t="shared" si="20"/>
        <v>0</v>
      </c>
      <c r="AC19" s="338">
        <f t="shared" si="20"/>
        <v>0</v>
      </c>
      <c r="AD19" s="319"/>
      <c r="AE19" s="305">
        <f t="shared" ref="AE19:AH19" si="21">AE38+AE50</f>
        <v>0</v>
      </c>
      <c r="AF19" s="313">
        <f t="shared" si="21"/>
        <v>0</v>
      </c>
      <c r="AG19" s="314">
        <f t="shared" si="21"/>
        <v>0</v>
      </c>
      <c r="AH19" s="249">
        <f t="shared" si="21"/>
        <v>0</v>
      </c>
      <c r="AI19" s="249"/>
      <c r="AJ19" s="342">
        <f t="shared" ref="AJ19:AM19" si="22">AJ38+AJ50</f>
        <v>101.14444444444445</v>
      </c>
      <c r="AK19" s="336">
        <f t="shared" si="22"/>
        <v>0</v>
      </c>
      <c r="AL19" s="337">
        <f t="shared" si="22"/>
        <v>0</v>
      </c>
      <c r="AM19" s="319">
        <f t="shared" si="22"/>
        <v>0</v>
      </c>
      <c r="AN19" s="319"/>
      <c r="AO19" s="315">
        <f t="shared" ref="AO19:AR19" si="23">AO38+AO50</f>
        <v>0</v>
      </c>
      <c r="AP19" s="313">
        <f t="shared" si="23"/>
        <v>0</v>
      </c>
      <c r="AQ19" s="316">
        <f t="shared" si="23"/>
        <v>0</v>
      </c>
      <c r="AR19" s="249">
        <f t="shared" si="23"/>
        <v>0</v>
      </c>
      <c r="AS19" s="249"/>
      <c r="AT19" s="348">
        <f t="shared" ref="AT19:AW19" si="24">AT38+AT50</f>
        <v>0</v>
      </c>
      <c r="AU19" s="349">
        <f t="shared" si="24"/>
        <v>0</v>
      </c>
      <c r="AV19" s="349">
        <f t="shared" si="24"/>
        <v>0</v>
      </c>
      <c r="AW19" s="319">
        <f t="shared" si="24"/>
        <v>0</v>
      </c>
      <c r="AX19" s="319"/>
      <c r="AY19" s="316">
        <f t="shared" ref="AY19:AZ19" si="25">AY38+AY50</f>
        <v>0</v>
      </c>
      <c r="AZ19" s="249">
        <f t="shared" si="25"/>
        <v>0</v>
      </c>
      <c r="BA19" s="249"/>
      <c r="BB19" s="592"/>
    </row>
    <row r="20" spans="1:54" ht="30.75" hidden="1" customHeight="1">
      <c r="A20" s="552"/>
      <c r="B20" s="553"/>
      <c r="C20" s="541"/>
      <c r="D20" s="165" t="s">
        <v>264</v>
      </c>
      <c r="E20" s="305"/>
      <c r="F20" s="249"/>
      <c r="G20" s="306"/>
      <c r="H20" s="326"/>
      <c r="I20" s="319"/>
      <c r="J20" s="319"/>
      <c r="K20" s="249"/>
      <c r="L20" s="305"/>
      <c r="M20" s="249"/>
      <c r="N20" s="319"/>
      <c r="O20" s="319"/>
      <c r="P20" s="319"/>
      <c r="Q20" s="249"/>
      <c r="R20" s="249"/>
      <c r="S20" s="249"/>
      <c r="T20" s="319"/>
      <c r="U20" s="319"/>
      <c r="V20" s="319"/>
      <c r="W20" s="249"/>
      <c r="X20" s="249"/>
      <c r="Y20" s="249"/>
      <c r="Z20" s="319"/>
      <c r="AA20" s="336"/>
      <c r="AB20" s="337"/>
      <c r="AC20" s="338"/>
      <c r="AD20" s="319"/>
      <c r="AE20" s="305"/>
      <c r="AF20" s="313"/>
      <c r="AG20" s="314"/>
      <c r="AH20" s="249"/>
      <c r="AI20" s="249"/>
      <c r="AJ20" s="342"/>
      <c r="AK20" s="336"/>
      <c r="AL20" s="337"/>
      <c r="AM20" s="319"/>
      <c r="AN20" s="319"/>
      <c r="AO20" s="315"/>
      <c r="AP20" s="313"/>
      <c r="AQ20" s="316"/>
      <c r="AR20" s="249"/>
      <c r="AS20" s="249"/>
      <c r="AT20" s="348"/>
      <c r="AU20" s="349"/>
      <c r="AV20" s="349"/>
      <c r="AW20" s="319"/>
      <c r="AX20" s="319"/>
      <c r="AY20" s="317"/>
      <c r="AZ20" s="249"/>
      <c r="BA20" s="249"/>
      <c r="BB20" s="236"/>
    </row>
    <row r="21" spans="1:54" ht="19.5" customHeight="1">
      <c r="A21" s="551" t="s">
        <v>303</v>
      </c>
      <c r="B21" s="537"/>
      <c r="C21" s="538"/>
      <c r="D21" s="161" t="s">
        <v>41</v>
      </c>
      <c r="E21" s="290">
        <f>E23+E24+E25</f>
        <v>56592.021110000001</v>
      </c>
      <c r="F21" s="290">
        <f t="shared" ref="F21:AZ21" si="26">F23+F24+F25</f>
        <v>6860</v>
      </c>
      <c r="G21" s="291">
        <f>(F21/E21)*100</f>
        <v>12.12185015740287</v>
      </c>
      <c r="H21" s="321">
        <f t="shared" si="26"/>
        <v>6860</v>
      </c>
      <c r="I21" s="322">
        <f t="shared" si="26"/>
        <v>6860</v>
      </c>
      <c r="J21" s="322"/>
      <c r="K21" s="290">
        <f t="shared" si="26"/>
        <v>0</v>
      </c>
      <c r="L21" s="292">
        <f t="shared" si="26"/>
        <v>0</v>
      </c>
      <c r="M21" s="290"/>
      <c r="N21" s="322">
        <f t="shared" si="26"/>
        <v>4689</v>
      </c>
      <c r="O21" s="322">
        <f t="shared" si="26"/>
        <v>0</v>
      </c>
      <c r="P21" s="322"/>
      <c r="Q21" s="290">
        <f t="shared" si="26"/>
        <v>11529</v>
      </c>
      <c r="R21" s="290">
        <f t="shared" si="26"/>
        <v>0</v>
      </c>
      <c r="S21" s="290"/>
      <c r="T21" s="322">
        <f t="shared" si="26"/>
        <v>3898</v>
      </c>
      <c r="U21" s="322">
        <f t="shared" si="26"/>
        <v>0</v>
      </c>
      <c r="V21" s="322"/>
      <c r="W21" s="290">
        <f t="shared" si="26"/>
        <v>4665</v>
      </c>
      <c r="X21" s="290">
        <f t="shared" si="26"/>
        <v>0</v>
      </c>
      <c r="Y21" s="290"/>
      <c r="Z21" s="322">
        <f t="shared" si="26"/>
        <v>3898</v>
      </c>
      <c r="AA21" s="327">
        <f t="shared" si="26"/>
        <v>0</v>
      </c>
      <c r="AB21" s="328">
        <f t="shared" si="26"/>
        <v>0</v>
      </c>
      <c r="AC21" s="329">
        <f t="shared" si="26"/>
        <v>0</v>
      </c>
      <c r="AD21" s="322"/>
      <c r="AE21" s="292">
        <f t="shared" si="26"/>
        <v>3898</v>
      </c>
      <c r="AF21" s="293">
        <f t="shared" si="26"/>
        <v>0</v>
      </c>
      <c r="AG21" s="294">
        <f t="shared" si="26"/>
        <v>0</v>
      </c>
      <c r="AH21" s="290">
        <f t="shared" si="26"/>
        <v>0</v>
      </c>
      <c r="AI21" s="290"/>
      <c r="AJ21" s="339">
        <f t="shared" si="26"/>
        <v>4665</v>
      </c>
      <c r="AK21" s="327">
        <f t="shared" si="26"/>
        <v>0</v>
      </c>
      <c r="AL21" s="328">
        <f t="shared" si="26"/>
        <v>0</v>
      </c>
      <c r="AM21" s="322">
        <f t="shared" si="26"/>
        <v>0</v>
      </c>
      <c r="AN21" s="322"/>
      <c r="AO21" s="295">
        <f t="shared" si="26"/>
        <v>3898</v>
      </c>
      <c r="AP21" s="293">
        <f t="shared" si="26"/>
        <v>0</v>
      </c>
      <c r="AQ21" s="296">
        <f t="shared" si="26"/>
        <v>0</v>
      </c>
      <c r="AR21" s="290">
        <f t="shared" si="26"/>
        <v>0</v>
      </c>
      <c r="AS21" s="290"/>
      <c r="AT21" s="343">
        <f t="shared" si="26"/>
        <v>3898</v>
      </c>
      <c r="AU21" s="344">
        <f t="shared" si="26"/>
        <v>0</v>
      </c>
      <c r="AV21" s="344">
        <f t="shared" si="26"/>
        <v>0</v>
      </c>
      <c r="AW21" s="322">
        <f t="shared" si="26"/>
        <v>0</v>
      </c>
      <c r="AX21" s="322"/>
      <c r="AY21" s="296">
        <f t="shared" si="26"/>
        <v>4694.0211099999997</v>
      </c>
      <c r="AZ21" s="290">
        <f t="shared" si="26"/>
        <v>0</v>
      </c>
      <c r="BA21" s="290"/>
      <c r="BB21" s="550"/>
    </row>
    <row r="22" spans="1:54" ht="30.75" hidden="1" customHeight="1">
      <c r="A22" s="552"/>
      <c r="B22" s="540"/>
      <c r="C22" s="541"/>
      <c r="D22" s="162" t="s">
        <v>37</v>
      </c>
      <c r="E22" s="297"/>
      <c r="F22" s="298"/>
      <c r="G22" s="299"/>
      <c r="H22" s="323"/>
      <c r="I22" s="318"/>
      <c r="J22" s="318"/>
      <c r="K22" s="248"/>
      <c r="L22" s="300"/>
      <c r="M22" s="248"/>
      <c r="N22" s="318"/>
      <c r="O22" s="318"/>
      <c r="P22" s="318"/>
      <c r="Q22" s="248"/>
      <c r="R22" s="248"/>
      <c r="S22" s="248"/>
      <c r="T22" s="318"/>
      <c r="U22" s="318"/>
      <c r="V22" s="318"/>
      <c r="W22" s="248"/>
      <c r="X22" s="248"/>
      <c r="Y22" s="248"/>
      <c r="Z22" s="318"/>
      <c r="AA22" s="330"/>
      <c r="AB22" s="331"/>
      <c r="AC22" s="332"/>
      <c r="AD22" s="318"/>
      <c r="AE22" s="300"/>
      <c r="AF22" s="301"/>
      <c r="AG22" s="302"/>
      <c r="AH22" s="248"/>
      <c r="AI22" s="248"/>
      <c r="AJ22" s="340"/>
      <c r="AK22" s="330"/>
      <c r="AL22" s="331"/>
      <c r="AM22" s="318"/>
      <c r="AN22" s="318"/>
      <c r="AO22" s="303"/>
      <c r="AP22" s="301"/>
      <c r="AQ22" s="304"/>
      <c r="AR22" s="248"/>
      <c r="AS22" s="248"/>
      <c r="AT22" s="345"/>
      <c r="AU22" s="346"/>
      <c r="AV22" s="346"/>
      <c r="AW22" s="318"/>
      <c r="AX22" s="318"/>
      <c r="AY22" s="304"/>
      <c r="AZ22" s="248"/>
      <c r="BA22" s="248"/>
      <c r="BB22" s="592"/>
    </row>
    <row r="23" spans="1:54" ht="51" customHeight="1">
      <c r="A23" s="552"/>
      <c r="B23" s="540"/>
      <c r="C23" s="541"/>
      <c r="D23" s="163" t="s">
        <v>2</v>
      </c>
      <c r="E23" s="305">
        <f t="shared" ref="E23:F25" si="27">H23+K23+N23+Q23+T23+W23+Z23+AE23+AJ23+AO23+AT23+AY23</f>
        <v>38980</v>
      </c>
      <c r="F23" s="249">
        <f t="shared" si="27"/>
        <v>0</v>
      </c>
      <c r="G23" s="306">
        <f>(F23/E23)*100</f>
        <v>0</v>
      </c>
      <c r="H23" s="324">
        <f>H70+H97+H127</f>
        <v>0</v>
      </c>
      <c r="I23" s="325">
        <f>I70+I97+I127</f>
        <v>0</v>
      </c>
      <c r="J23" s="325"/>
      <c r="K23" s="307">
        <f t="shared" ref="K23:L23" si="28">K70+K97+K127</f>
        <v>0</v>
      </c>
      <c r="L23" s="308">
        <f t="shared" si="28"/>
        <v>0</v>
      </c>
      <c r="M23" s="307"/>
      <c r="N23" s="325">
        <f t="shared" ref="N23:O23" si="29">N70+N97+N127</f>
        <v>3898</v>
      </c>
      <c r="O23" s="325">
        <f t="shared" si="29"/>
        <v>0</v>
      </c>
      <c r="P23" s="325"/>
      <c r="Q23" s="307">
        <f t="shared" ref="Q23:R23" si="30">Q70+Q97+Q127</f>
        <v>3898</v>
      </c>
      <c r="R23" s="307">
        <f t="shared" si="30"/>
        <v>0</v>
      </c>
      <c r="S23" s="307"/>
      <c r="T23" s="325">
        <f t="shared" ref="T23:U23" si="31">T70+T97+T127</f>
        <v>3898</v>
      </c>
      <c r="U23" s="325">
        <f t="shared" si="31"/>
        <v>0</v>
      </c>
      <c r="V23" s="325"/>
      <c r="W23" s="307">
        <f t="shared" ref="W23:X23" si="32">W70+W97+W127</f>
        <v>3898</v>
      </c>
      <c r="X23" s="307">
        <f t="shared" si="32"/>
        <v>0</v>
      </c>
      <c r="Y23" s="307"/>
      <c r="Z23" s="325">
        <f t="shared" ref="Z23:AC23" si="33">Z70+Z97+Z127</f>
        <v>3898</v>
      </c>
      <c r="AA23" s="333">
        <f t="shared" si="33"/>
        <v>0</v>
      </c>
      <c r="AB23" s="334">
        <f t="shared" si="33"/>
        <v>0</v>
      </c>
      <c r="AC23" s="335">
        <f t="shared" si="33"/>
        <v>0</v>
      </c>
      <c r="AD23" s="325"/>
      <c r="AE23" s="308">
        <f t="shared" ref="AE23:AH23" si="34">AE70+AE97+AE127</f>
        <v>3898</v>
      </c>
      <c r="AF23" s="309">
        <f t="shared" si="34"/>
        <v>0</v>
      </c>
      <c r="AG23" s="310">
        <f t="shared" si="34"/>
        <v>0</v>
      </c>
      <c r="AH23" s="307">
        <f t="shared" si="34"/>
        <v>0</v>
      </c>
      <c r="AI23" s="307"/>
      <c r="AJ23" s="341">
        <f t="shared" ref="AJ23:AM23" si="35">AJ70+AJ97+AJ127</f>
        <v>3898</v>
      </c>
      <c r="AK23" s="333">
        <f t="shared" si="35"/>
        <v>0</v>
      </c>
      <c r="AL23" s="334">
        <f t="shared" si="35"/>
        <v>0</v>
      </c>
      <c r="AM23" s="325">
        <f t="shared" si="35"/>
        <v>0</v>
      </c>
      <c r="AN23" s="325"/>
      <c r="AO23" s="311">
        <f t="shared" ref="AO23:AR23" si="36">AO70+AO97+AO127</f>
        <v>3898</v>
      </c>
      <c r="AP23" s="309">
        <f t="shared" si="36"/>
        <v>0</v>
      </c>
      <c r="AQ23" s="312">
        <f t="shared" si="36"/>
        <v>0</v>
      </c>
      <c r="AR23" s="307">
        <f t="shared" si="36"/>
        <v>0</v>
      </c>
      <c r="AS23" s="307"/>
      <c r="AT23" s="347">
        <f t="shared" ref="AT23:AW23" si="37">AT70+AT97+AT127</f>
        <v>3898</v>
      </c>
      <c r="AU23" s="333">
        <f t="shared" si="37"/>
        <v>0</v>
      </c>
      <c r="AV23" s="333">
        <f t="shared" si="37"/>
        <v>0</v>
      </c>
      <c r="AW23" s="325">
        <f t="shared" si="37"/>
        <v>0</v>
      </c>
      <c r="AX23" s="325"/>
      <c r="AY23" s="312">
        <f t="shared" ref="AY23:AZ23" si="38">AY70+AY97+AY127</f>
        <v>3898</v>
      </c>
      <c r="AZ23" s="307">
        <f t="shared" si="38"/>
        <v>0</v>
      </c>
      <c r="BA23" s="307"/>
      <c r="BB23" s="592"/>
    </row>
    <row r="24" spans="1:54" ht="18" customHeight="1">
      <c r="A24" s="552"/>
      <c r="B24" s="540"/>
      <c r="C24" s="541"/>
      <c r="D24" s="164" t="s">
        <v>43</v>
      </c>
      <c r="E24" s="305">
        <f t="shared" si="27"/>
        <v>17612.021110000001</v>
      </c>
      <c r="F24" s="249">
        <f t="shared" si="27"/>
        <v>6860</v>
      </c>
      <c r="G24" s="306">
        <f>(F24/E24)*100</f>
        <v>38.950668734464173</v>
      </c>
      <c r="H24" s="326">
        <f>H71+H98+H128</f>
        <v>6860</v>
      </c>
      <c r="I24" s="319">
        <f>I71+I98+I128</f>
        <v>6860</v>
      </c>
      <c r="J24" s="319"/>
      <c r="K24" s="249">
        <f t="shared" ref="K24:L24" si="39">K71+K98+K128</f>
        <v>0</v>
      </c>
      <c r="L24" s="305">
        <f t="shared" si="39"/>
        <v>0</v>
      </c>
      <c r="M24" s="249"/>
      <c r="N24" s="319">
        <f t="shared" ref="N24:O24" si="40">N71+N98+N128</f>
        <v>791</v>
      </c>
      <c r="O24" s="319">
        <f t="shared" si="40"/>
        <v>0</v>
      </c>
      <c r="P24" s="319"/>
      <c r="Q24" s="249">
        <f t="shared" ref="Q24:R24" si="41">Q71+Q98+Q128</f>
        <v>7631</v>
      </c>
      <c r="R24" s="249">
        <f t="shared" si="41"/>
        <v>0</v>
      </c>
      <c r="S24" s="249"/>
      <c r="T24" s="319">
        <f t="shared" ref="T24:U24" si="42">T71+T98+T128</f>
        <v>0</v>
      </c>
      <c r="U24" s="319">
        <f t="shared" si="42"/>
        <v>0</v>
      </c>
      <c r="V24" s="319"/>
      <c r="W24" s="249">
        <f t="shared" ref="W24:X24" si="43">W71+W98+W128</f>
        <v>767</v>
      </c>
      <c r="X24" s="249">
        <f t="shared" si="43"/>
        <v>0</v>
      </c>
      <c r="Y24" s="249"/>
      <c r="Z24" s="319">
        <f t="shared" ref="Z24:AC24" si="44">Z71+Z98+Z128</f>
        <v>0</v>
      </c>
      <c r="AA24" s="336">
        <f t="shared" si="44"/>
        <v>0</v>
      </c>
      <c r="AB24" s="337">
        <f t="shared" si="44"/>
        <v>0</v>
      </c>
      <c r="AC24" s="338">
        <f t="shared" si="44"/>
        <v>0</v>
      </c>
      <c r="AD24" s="319"/>
      <c r="AE24" s="305">
        <f t="shared" ref="AE24:AH24" si="45">AE71+AE98+AE128</f>
        <v>0</v>
      </c>
      <c r="AF24" s="313">
        <f t="shared" si="45"/>
        <v>0</v>
      </c>
      <c r="AG24" s="314">
        <f t="shared" si="45"/>
        <v>0</v>
      </c>
      <c r="AH24" s="249">
        <f t="shared" si="45"/>
        <v>0</v>
      </c>
      <c r="AI24" s="249"/>
      <c r="AJ24" s="342">
        <f t="shared" ref="AJ24:AM24" si="46">AJ71+AJ98+AJ128</f>
        <v>767</v>
      </c>
      <c r="AK24" s="336">
        <f t="shared" si="46"/>
        <v>0</v>
      </c>
      <c r="AL24" s="337">
        <f t="shared" si="46"/>
        <v>0</v>
      </c>
      <c r="AM24" s="319">
        <f t="shared" si="46"/>
        <v>0</v>
      </c>
      <c r="AN24" s="319"/>
      <c r="AO24" s="315">
        <f t="shared" ref="AO24:AR24" si="47">AO71+AO98+AO128</f>
        <v>0</v>
      </c>
      <c r="AP24" s="313">
        <f t="shared" si="47"/>
        <v>0</v>
      </c>
      <c r="AQ24" s="316">
        <f t="shared" si="47"/>
        <v>0</v>
      </c>
      <c r="AR24" s="249">
        <f t="shared" si="47"/>
        <v>0</v>
      </c>
      <c r="AS24" s="249"/>
      <c r="AT24" s="348">
        <f t="shared" ref="AT24:AW24" si="48">AT71+AT98+AT128</f>
        <v>0</v>
      </c>
      <c r="AU24" s="349">
        <f t="shared" si="48"/>
        <v>0</v>
      </c>
      <c r="AV24" s="349">
        <f t="shared" si="48"/>
        <v>0</v>
      </c>
      <c r="AW24" s="319">
        <f t="shared" si="48"/>
        <v>0</v>
      </c>
      <c r="AX24" s="319"/>
      <c r="AY24" s="316">
        <f t="shared" ref="AY24:AZ24" si="49">AY71+AY98+AY128</f>
        <v>796.02110999999991</v>
      </c>
      <c r="AZ24" s="249">
        <f t="shared" si="49"/>
        <v>0</v>
      </c>
      <c r="BA24" s="249"/>
      <c r="BB24" s="592"/>
    </row>
    <row r="25" spans="1:54" ht="30.75" customHeight="1">
      <c r="A25" s="552"/>
      <c r="B25" s="553"/>
      <c r="C25" s="541"/>
      <c r="D25" s="165" t="s">
        <v>264</v>
      </c>
      <c r="E25" s="305">
        <f t="shared" si="27"/>
        <v>0</v>
      </c>
      <c r="F25" s="249">
        <f t="shared" si="27"/>
        <v>0</v>
      </c>
      <c r="G25" s="306"/>
      <c r="H25" s="326">
        <f>H129</f>
        <v>0</v>
      </c>
      <c r="I25" s="319">
        <f>I129</f>
        <v>0</v>
      </c>
      <c r="J25" s="319"/>
      <c r="K25" s="249">
        <f t="shared" ref="K25:L25" si="50">K129</f>
        <v>0</v>
      </c>
      <c r="L25" s="305">
        <f t="shared" si="50"/>
        <v>0</v>
      </c>
      <c r="M25" s="249"/>
      <c r="N25" s="319">
        <f t="shared" ref="N25:O25" si="51">N129</f>
        <v>0</v>
      </c>
      <c r="O25" s="319">
        <f t="shared" si="51"/>
        <v>0</v>
      </c>
      <c r="P25" s="319"/>
      <c r="Q25" s="249">
        <f t="shared" ref="Q25:R25" si="52">Q129</f>
        <v>0</v>
      </c>
      <c r="R25" s="249">
        <f t="shared" si="52"/>
        <v>0</v>
      </c>
      <c r="S25" s="249"/>
      <c r="T25" s="319">
        <f t="shared" ref="T25:U25" si="53">T129</f>
        <v>0</v>
      </c>
      <c r="U25" s="319">
        <f t="shared" si="53"/>
        <v>0</v>
      </c>
      <c r="V25" s="319"/>
      <c r="W25" s="249">
        <f t="shared" ref="W25:X25" si="54">W129</f>
        <v>0</v>
      </c>
      <c r="X25" s="249">
        <f t="shared" si="54"/>
        <v>0</v>
      </c>
      <c r="Y25" s="249"/>
      <c r="Z25" s="319">
        <f t="shared" ref="Z25:AC25" si="55">Z129</f>
        <v>0</v>
      </c>
      <c r="AA25" s="336">
        <f t="shared" si="55"/>
        <v>0</v>
      </c>
      <c r="AB25" s="337">
        <f t="shared" si="55"/>
        <v>0</v>
      </c>
      <c r="AC25" s="338">
        <f t="shared" si="55"/>
        <v>0</v>
      </c>
      <c r="AD25" s="319"/>
      <c r="AE25" s="305">
        <f t="shared" ref="AE25:AH25" si="56">AE129</f>
        <v>0</v>
      </c>
      <c r="AF25" s="313">
        <f t="shared" si="56"/>
        <v>0</v>
      </c>
      <c r="AG25" s="314">
        <f t="shared" si="56"/>
        <v>0</v>
      </c>
      <c r="AH25" s="249">
        <f t="shared" si="56"/>
        <v>0</v>
      </c>
      <c r="AI25" s="249"/>
      <c r="AJ25" s="342">
        <f t="shared" ref="AJ25:AM25" si="57">AJ129</f>
        <v>0</v>
      </c>
      <c r="AK25" s="336">
        <f t="shared" si="57"/>
        <v>0</v>
      </c>
      <c r="AL25" s="337">
        <f t="shared" si="57"/>
        <v>0</v>
      </c>
      <c r="AM25" s="319">
        <f t="shared" si="57"/>
        <v>0</v>
      </c>
      <c r="AN25" s="319"/>
      <c r="AO25" s="315">
        <f t="shared" ref="AO25:AR25" si="58">AO129</f>
        <v>0</v>
      </c>
      <c r="AP25" s="313">
        <f t="shared" si="58"/>
        <v>0</v>
      </c>
      <c r="AQ25" s="316">
        <f t="shared" si="58"/>
        <v>0</v>
      </c>
      <c r="AR25" s="249">
        <f t="shared" si="58"/>
        <v>0</v>
      </c>
      <c r="AS25" s="249"/>
      <c r="AT25" s="348">
        <f t="shared" ref="AT25:AW25" si="59">AT129</f>
        <v>0</v>
      </c>
      <c r="AU25" s="349">
        <f t="shared" si="59"/>
        <v>0</v>
      </c>
      <c r="AV25" s="349">
        <f t="shared" si="59"/>
        <v>0</v>
      </c>
      <c r="AW25" s="319">
        <f t="shared" si="59"/>
        <v>0</v>
      </c>
      <c r="AX25" s="319"/>
      <c r="AY25" s="317">
        <f t="shared" ref="AY25:AZ25" si="60">AY129</f>
        <v>0</v>
      </c>
      <c r="AZ25" s="249">
        <f t="shared" si="60"/>
        <v>0</v>
      </c>
      <c r="BA25" s="249"/>
      <c r="BB25" s="592"/>
    </row>
    <row r="26" spans="1:54" ht="18.75" hidden="1" customHeight="1">
      <c r="A26" s="551" t="s">
        <v>269</v>
      </c>
      <c r="B26" s="537"/>
      <c r="C26" s="538"/>
      <c r="D26" s="161" t="s">
        <v>41</v>
      </c>
      <c r="E26" s="290"/>
      <c r="F26" s="290"/>
      <c r="G26" s="291"/>
      <c r="H26" s="321"/>
      <c r="I26" s="322"/>
      <c r="J26" s="322"/>
      <c r="K26" s="290"/>
      <c r="L26" s="292"/>
      <c r="M26" s="290"/>
      <c r="N26" s="322"/>
      <c r="O26" s="322"/>
      <c r="P26" s="322"/>
      <c r="Q26" s="290"/>
      <c r="R26" s="290"/>
      <c r="S26" s="290"/>
      <c r="T26" s="322"/>
      <c r="U26" s="322"/>
      <c r="V26" s="322"/>
      <c r="W26" s="290"/>
      <c r="X26" s="290"/>
      <c r="Y26" s="290"/>
      <c r="Z26" s="322"/>
      <c r="AA26" s="327"/>
      <c r="AB26" s="328"/>
      <c r="AC26" s="329"/>
      <c r="AD26" s="322"/>
      <c r="AE26" s="292"/>
      <c r="AF26" s="293"/>
      <c r="AG26" s="294"/>
      <c r="AH26" s="290"/>
      <c r="AI26" s="290"/>
      <c r="AJ26" s="339"/>
      <c r="AK26" s="327"/>
      <c r="AL26" s="328"/>
      <c r="AM26" s="322"/>
      <c r="AN26" s="322"/>
      <c r="AO26" s="295"/>
      <c r="AP26" s="293"/>
      <c r="AQ26" s="296"/>
      <c r="AR26" s="290"/>
      <c r="AS26" s="290"/>
      <c r="AT26" s="343"/>
      <c r="AU26" s="344"/>
      <c r="AV26" s="344"/>
      <c r="AW26" s="322"/>
      <c r="AX26" s="322"/>
      <c r="AY26" s="296"/>
      <c r="AZ26" s="290"/>
      <c r="BA26" s="290"/>
      <c r="BB26" s="550"/>
    </row>
    <row r="27" spans="1:54" ht="31.5" hidden="1">
      <c r="A27" s="552"/>
      <c r="B27" s="540"/>
      <c r="C27" s="541"/>
      <c r="D27" s="162" t="s">
        <v>37</v>
      </c>
      <c r="E27" s="297"/>
      <c r="F27" s="298"/>
      <c r="G27" s="299"/>
      <c r="H27" s="323"/>
      <c r="I27" s="318"/>
      <c r="J27" s="318"/>
      <c r="K27" s="248"/>
      <c r="L27" s="300"/>
      <c r="M27" s="248"/>
      <c r="N27" s="318"/>
      <c r="O27" s="318"/>
      <c r="P27" s="318"/>
      <c r="Q27" s="248"/>
      <c r="R27" s="248"/>
      <c r="S27" s="248"/>
      <c r="T27" s="318"/>
      <c r="U27" s="318"/>
      <c r="V27" s="318"/>
      <c r="W27" s="248"/>
      <c r="X27" s="248"/>
      <c r="Y27" s="248"/>
      <c r="Z27" s="318"/>
      <c r="AA27" s="330"/>
      <c r="AB27" s="331"/>
      <c r="AC27" s="332"/>
      <c r="AD27" s="318"/>
      <c r="AE27" s="300"/>
      <c r="AF27" s="301"/>
      <c r="AG27" s="302"/>
      <c r="AH27" s="248"/>
      <c r="AI27" s="248"/>
      <c r="AJ27" s="340"/>
      <c r="AK27" s="330"/>
      <c r="AL27" s="331"/>
      <c r="AM27" s="318"/>
      <c r="AN27" s="318"/>
      <c r="AO27" s="303"/>
      <c r="AP27" s="301"/>
      <c r="AQ27" s="304"/>
      <c r="AR27" s="248"/>
      <c r="AS27" s="248"/>
      <c r="AT27" s="345"/>
      <c r="AU27" s="346"/>
      <c r="AV27" s="346"/>
      <c r="AW27" s="318"/>
      <c r="AX27" s="318"/>
      <c r="AY27" s="304"/>
      <c r="AZ27" s="248"/>
      <c r="BA27" s="248"/>
      <c r="BB27" s="554"/>
    </row>
    <row r="28" spans="1:54" ht="33.6" hidden="1" customHeight="1">
      <c r="A28" s="552"/>
      <c r="B28" s="540"/>
      <c r="C28" s="541"/>
      <c r="D28" s="163" t="s">
        <v>2</v>
      </c>
      <c r="E28" s="305"/>
      <c r="F28" s="249"/>
      <c r="G28" s="306"/>
      <c r="H28" s="324"/>
      <c r="I28" s="325"/>
      <c r="J28" s="325"/>
      <c r="K28" s="307"/>
      <c r="L28" s="308"/>
      <c r="M28" s="307"/>
      <c r="N28" s="325"/>
      <c r="O28" s="325"/>
      <c r="P28" s="325"/>
      <c r="Q28" s="307"/>
      <c r="R28" s="307"/>
      <c r="S28" s="307"/>
      <c r="T28" s="325"/>
      <c r="U28" s="325"/>
      <c r="V28" s="325"/>
      <c r="W28" s="307"/>
      <c r="X28" s="307"/>
      <c r="Y28" s="307"/>
      <c r="Z28" s="325"/>
      <c r="AA28" s="333"/>
      <c r="AB28" s="334"/>
      <c r="AC28" s="335"/>
      <c r="AD28" s="325"/>
      <c r="AE28" s="308"/>
      <c r="AF28" s="309"/>
      <c r="AG28" s="310"/>
      <c r="AH28" s="307"/>
      <c r="AI28" s="307"/>
      <c r="AJ28" s="341"/>
      <c r="AK28" s="333"/>
      <c r="AL28" s="334"/>
      <c r="AM28" s="325"/>
      <c r="AN28" s="325"/>
      <c r="AO28" s="311"/>
      <c r="AP28" s="309"/>
      <c r="AQ28" s="312"/>
      <c r="AR28" s="307"/>
      <c r="AS28" s="307"/>
      <c r="AT28" s="347"/>
      <c r="AU28" s="333"/>
      <c r="AV28" s="333"/>
      <c r="AW28" s="325"/>
      <c r="AX28" s="325"/>
      <c r="AY28" s="312"/>
      <c r="AZ28" s="307"/>
      <c r="BA28" s="307"/>
      <c r="BB28" s="554"/>
    </row>
    <row r="29" spans="1:54" ht="15.75" hidden="1">
      <c r="A29" s="552"/>
      <c r="B29" s="540"/>
      <c r="C29" s="541"/>
      <c r="D29" s="164" t="s">
        <v>43</v>
      </c>
      <c r="E29" s="305"/>
      <c r="F29" s="249"/>
      <c r="G29" s="306"/>
      <c r="H29" s="326"/>
      <c r="I29" s="319"/>
      <c r="J29" s="319"/>
      <c r="K29" s="249"/>
      <c r="L29" s="305"/>
      <c r="M29" s="249"/>
      <c r="N29" s="319"/>
      <c r="O29" s="319"/>
      <c r="P29" s="319"/>
      <c r="Q29" s="249"/>
      <c r="R29" s="249"/>
      <c r="S29" s="249"/>
      <c r="T29" s="319"/>
      <c r="U29" s="319"/>
      <c r="V29" s="319"/>
      <c r="W29" s="249"/>
      <c r="X29" s="249"/>
      <c r="Y29" s="249"/>
      <c r="Z29" s="319"/>
      <c r="AA29" s="336"/>
      <c r="AB29" s="337"/>
      <c r="AC29" s="338"/>
      <c r="AD29" s="319"/>
      <c r="AE29" s="305"/>
      <c r="AF29" s="313"/>
      <c r="AG29" s="314"/>
      <c r="AH29" s="249"/>
      <c r="AI29" s="249"/>
      <c r="AJ29" s="342"/>
      <c r="AK29" s="336"/>
      <c r="AL29" s="337"/>
      <c r="AM29" s="319"/>
      <c r="AN29" s="319"/>
      <c r="AO29" s="315"/>
      <c r="AP29" s="313"/>
      <c r="AQ29" s="316"/>
      <c r="AR29" s="249"/>
      <c r="AS29" s="249"/>
      <c r="AT29" s="348"/>
      <c r="AU29" s="349"/>
      <c r="AV29" s="349"/>
      <c r="AW29" s="319"/>
      <c r="AX29" s="319"/>
      <c r="AY29" s="316"/>
      <c r="AZ29" s="249"/>
      <c r="BA29" s="249"/>
      <c r="BB29" s="554"/>
    </row>
    <row r="30" spans="1:54" ht="34.9" hidden="1" customHeight="1">
      <c r="A30" s="552"/>
      <c r="B30" s="553"/>
      <c r="C30" s="541"/>
      <c r="D30" s="165" t="s">
        <v>264</v>
      </c>
      <c r="E30" s="305"/>
      <c r="F30" s="249"/>
      <c r="G30" s="306"/>
      <c r="H30" s="326"/>
      <c r="I30" s="319"/>
      <c r="J30" s="319"/>
      <c r="K30" s="249"/>
      <c r="L30" s="305"/>
      <c r="M30" s="249"/>
      <c r="N30" s="319"/>
      <c r="O30" s="319"/>
      <c r="P30" s="319"/>
      <c r="Q30" s="249"/>
      <c r="R30" s="249"/>
      <c r="S30" s="249"/>
      <c r="T30" s="319"/>
      <c r="U30" s="319"/>
      <c r="V30" s="319"/>
      <c r="W30" s="249"/>
      <c r="X30" s="249"/>
      <c r="Y30" s="249"/>
      <c r="Z30" s="319"/>
      <c r="AA30" s="336"/>
      <c r="AB30" s="337"/>
      <c r="AC30" s="338"/>
      <c r="AD30" s="319"/>
      <c r="AE30" s="305"/>
      <c r="AF30" s="313"/>
      <c r="AG30" s="314"/>
      <c r="AH30" s="249"/>
      <c r="AI30" s="249"/>
      <c r="AJ30" s="342"/>
      <c r="AK30" s="336"/>
      <c r="AL30" s="337"/>
      <c r="AM30" s="319"/>
      <c r="AN30" s="319"/>
      <c r="AO30" s="315"/>
      <c r="AP30" s="313"/>
      <c r="AQ30" s="316"/>
      <c r="AR30" s="249"/>
      <c r="AS30" s="249"/>
      <c r="AT30" s="348"/>
      <c r="AU30" s="349"/>
      <c r="AV30" s="349"/>
      <c r="AW30" s="319"/>
      <c r="AX30" s="319"/>
      <c r="AY30" s="317"/>
      <c r="AZ30" s="249"/>
      <c r="BA30" s="249"/>
      <c r="BB30" s="554"/>
    </row>
    <row r="31" spans="1:54" ht="17.25" customHeight="1">
      <c r="A31" s="536" t="s">
        <v>268</v>
      </c>
      <c r="B31" s="537"/>
      <c r="C31" s="538"/>
      <c r="D31" s="161" t="s">
        <v>41</v>
      </c>
      <c r="E31" s="292">
        <f>E32+E33+E34</f>
        <v>56592.021110000001</v>
      </c>
      <c r="F31" s="290">
        <f>F32+F33+F34</f>
        <v>6860</v>
      </c>
      <c r="G31" s="291">
        <f>(F31/E31)*100</f>
        <v>12.12185015740287</v>
      </c>
      <c r="H31" s="321">
        <f>H32+H33+H34</f>
        <v>6860</v>
      </c>
      <c r="I31" s="322">
        <f t="shared" ref="I31:AZ31" si="61">I32+I33+I34</f>
        <v>6860</v>
      </c>
      <c r="J31" s="322"/>
      <c r="K31" s="290">
        <f t="shared" si="61"/>
        <v>0</v>
      </c>
      <c r="L31" s="292">
        <f t="shared" si="61"/>
        <v>0</v>
      </c>
      <c r="M31" s="290"/>
      <c r="N31" s="322">
        <f t="shared" si="61"/>
        <v>4689</v>
      </c>
      <c r="O31" s="322">
        <f t="shared" si="61"/>
        <v>0</v>
      </c>
      <c r="P31" s="322"/>
      <c r="Q31" s="290">
        <f t="shared" si="61"/>
        <v>11529</v>
      </c>
      <c r="R31" s="290">
        <f t="shared" si="61"/>
        <v>0</v>
      </c>
      <c r="S31" s="290"/>
      <c r="T31" s="322">
        <f t="shared" si="61"/>
        <v>3898</v>
      </c>
      <c r="U31" s="322">
        <f t="shared" si="61"/>
        <v>0</v>
      </c>
      <c r="V31" s="322"/>
      <c r="W31" s="290">
        <f t="shared" si="61"/>
        <v>4665</v>
      </c>
      <c r="X31" s="290">
        <f t="shared" si="61"/>
        <v>0</v>
      </c>
      <c r="Y31" s="290"/>
      <c r="Z31" s="322">
        <f t="shared" si="61"/>
        <v>3898</v>
      </c>
      <c r="AA31" s="327">
        <f t="shared" si="61"/>
        <v>0</v>
      </c>
      <c r="AB31" s="328">
        <f t="shared" si="61"/>
        <v>0</v>
      </c>
      <c r="AC31" s="329">
        <f t="shared" si="61"/>
        <v>0</v>
      </c>
      <c r="AD31" s="322"/>
      <c r="AE31" s="292">
        <f t="shared" si="61"/>
        <v>3898</v>
      </c>
      <c r="AF31" s="293">
        <f t="shared" si="61"/>
        <v>0</v>
      </c>
      <c r="AG31" s="294">
        <f t="shared" si="61"/>
        <v>0</v>
      </c>
      <c r="AH31" s="290">
        <f t="shared" si="61"/>
        <v>0</v>
      </c>
      <c r="AI31" s="290"/>
      <c r="AJ31" s="339">
        <f t="shared" si="61"/>
        <v>4665</v>
      </c>
      <c r="AK31" s="327">
        <f t="shared" si="61"/>
        <v>0</v>
      </c>
      <c r="AL31" s="328">
        <f t="shared" si="61"/>
        <v>0</v>
      </c>
      <c r="AM31" s="322">
        <f t="shared" si="61"/>
        <v>0</v>
      </c>
      <c r="AN31" s="322"/>
      <c r="AO31" s="295">
        <f t="shared" si="61"/>
        <v>3898</v>
      </c>
      <c r="AP31" s="293">
        <f t="shared" si="61"/>
        <v>0</v>
      </c>
      <c r="AQ31" s="296">
        <f t="shared" si="61"/>
        <v>0</v>
      </c>
      <c r="AR31" s="290">
        <f t="shared" si="61"/>
        <v>0</v>
      </c>
      <c r="AS31" s="290"/>
      <c r="AT31" s="343">
        <f t="shared" si="61"/>
        <v>3898</v>
      </c>
      <c r="AU31" s="344">
        <f t="shared" si="61"/>
        <v>0</v>
      </c>
      <c r="AV31" s="344">
        <f t="shared" si="61"/>
        <v>0</v>
      </c>
      <c r="AW31" s="322">
        <f t="shared" si="61"/>
        <v>0</v>
      </c>
      <c r="AX31" s="322"/>
      <c r="AY31" s="292">
        <f t="shared" si="61"/>
        <v>4694.0211099999997</v>
      </c>
      <c r="AZ31" s="290">
        <f t="shared" si="61"/>
        <v>0</v>
      </c>
      <c r="BA31" s="290"/>
      <c r="BB31" s="554"/>
    </row>
    <row r="32" spans="1:54" ht="51.75" customHeight="1">
      <c r="A32" s="539"/>
      <c r="B32" s="540"/>
      <c r="C32" s="541"/>
      <c r="D32" s="163" t="s">
        <v>2</v>
      </c>
      <c r="E32" s="305">
        <f t="shared" ref="E32:F34" si="62">H32+K32+N32+Q32+T32+W32+Z32+AE32+AJ32+AO32+AT32+AY32</f>
        <v>38980</v>
      </c>
      <c r="F32" s="249">
        <f t="shared" si="62"/>
        <v>0</v>
      </c>
      <c r="G32" s="306"/>
      <c r="H32" s="324">
        <f>H23</f>
        <v>0</v>
      </c>
      <c r="I32" s="325">
        <f t="shared" ref="I32:AZ32" si="63">I23</f>
        <v>0</v>
      </c>
      <c r="J32" s="325"/>
      <c r="K32" s="307">
        <f t="shared" si="63"/>
        <v>0</v>
      </c>
      <c r="L32" s="308">
        <f t="shared" si="63"/>
        <v>0</v>
      </c>
      <c r="M32" s="307"/>
      <c r="N32" s="325">
        <f t="shared" si="63"/>
        <v>3898</v>
      </c>
      <c r="O32" s="325">
        <f t="shared" si="63"/>
        <v>0</v>
      </c>
      <c r="P32" s="325"/>
      <c r="Q32" s="307">
        <f t="shared" si="63"/>
        <v>3898</v>
      </c>
      <c r="R32" s="307">
        <f t="shared" si="63"/>
        <v>0</v>
      </c>
      <c r="S32" s="307"/>
      <c r="T32" s="325">
        <f t="shared" si="63"/>
        <v>3898</v>
      </c>
      <c r="U32" s="325">
        <f t="shared" si="63"/>
        <v>0</v>
      </c>
      <c r="V32" s="325"/>
      <c r="W32" s="307">
        <f t="shared" si="63"/>
        <v>3898</v>
      </c>
      <c r="X32" s="307">
        <f t="shared" si="63"/>
        <v>0</v>
      </c>
      <c r="Y32" s="307"/>
      <c r="Z32" s="325">
        <f t="shared" si="63"/>
        <v>3898</v>
      </c>
      <c r="AA32" s="333">
        <f t="shared" si="63"/>
        <v>0</v>
      </c>
      <c r="AB32" s="334">
        <f t="shared" si="63"/>
        <v>0</v>
      </c>
      <c r="AC32" s="335">
        <f t="shared" si="63"/>
        <v>0</v>
      </c>
      <c r="AD32" s="325"/>
      <c r="AE32" s="308">
        <f t="shared" si="63"/>
        <v>3898</v>
      </c>
      <c r="AF32" s="309">
        <f t="shared" si="63"/>
        <v>0</v>
      </c>
      <c r="AG32" s="310">
        <f t="shared" si="63"/>
        <v>0</v>
      </c>
      <c r="AH32" s="307">
        <f t="shared" si="63"/>
        <v>0</v>
      </c>
      <c r="AI32" s="307"/>
      <c r="AJ32" s="341">
        <f t="shared" si="63"/>
        <v>3898</v>
      </c>
      <c r="AK32" s="333">
        <f t="shared" si="63"/>
        <v>0</v>
      </c>
      <c r="AL32" s="334">
        <f t="shared" si="63"/>
        <v>0</v>
      </c>
      <c r="AM32" s="325">
        <f t="shared" si="63"/>
        <v>0</v>
      </c>
      <c r="AN32" s="325"/>
      <c r="AO32" s="311">
        <f t="shared" si="63"/>
        <v>3898</v>
      </c>
      <c r="AP32" s="309">
        <f t="shared" si="63"/>
        <v>0</v>
      </c>
      <c r="AQ32" s="312">
        <f t="shared" si="63"/>
        <v>0</v>
      </c>
      <c r="AR32" s="307">
        <f t="shared" si="63"/>
        <v>0</v>
      </c>
      <c r="AS32" s="307"/>
      <c r="AT32" s="347">
        <f t="shared" si="63"/>
        <v>3898</v>
      </c>
      <c r="AU32" s="333">
        <f t="shared" si="63"/>
        <v>0</v>
      </c>
      <c r="AV32" s="333">
        <f t="shared" si="63"/>
        <v>0</v>
      </c>
      <c r="AW32" s="325">
        <f t="shared" si="63"/>
        <v>0</v>
      </c>
      <c r="AX32" s="325"/>
      <c r="AY32" s="309">
        <f t="shared" si="63"/>
        <v>3898</v>
      </c>
      <c r="AZ32" s="307">
        <f t="shared" si="63"/>
        <v>0</v>
      </c>
      <c r="BA32" s="307"/>
      <c r="BB32" s="554"/>
    </row>
    <row r="33" spans="1:86" ht="15.75">
      <c r="A33" s="539"/>
      <c r="B33" s="540"/>
      <c r="C33" s="541"/>
      <c r="D33" s="166" t="s">
        <v>43</v>
      </c>
      <c r="E33" s="305">
        <f t="shared" si="62"/>
        <v>17612.021110000001</v>
      </c>
      <c r="F33" s="249">
        <f t="shared" si="62"/>
        <v>6860</v>
      </c>
      <c r="G33" s="306">
        <f>(F33/E33)*100</f>
        <v>38.950668734464173</v>
      </c>
      <c r="H33" s="326">
        <f>H24</f>
        <v>6860</v>
      </c>
      <c r="I33" s="319">
        <f t="shared" ref="I33:AZ33" si="64">I24</f>
        <v>6860</v>
      </c>
      <c r="J33" s="319"/>
      <c r="K33" s="249">
        <f t="shared" si="64"/>
        <v>0</v>
      </c>
      <c r="L33" s="305">
        <f t="shared" si="64"/>
        <v>0</v>
      </c>
      <c r="M33" s="249"/>
      <c r="N33" s="319">
        <f t="shared" si="64"/>
        <v>791</v>
      </c>
      <c r="O33" s="319">
        <f t="shared" si="64"/>
        <v>0</v>
      </c>
      <c r="P33" s="319"/>
      <c r="Q33" s="249">
        <f t="shared" si="64"/>
        <v>7631</v>
      </c>
      <c r="R33" s="249">
        <f t="shared" si="64"/>
        <v>0</v>
      </c>
      <c r="S33" s="249"/>
      <c r="T33" s="319">
        <f t="shared" si="64"/>
        <v>0</v>
      </c>
      <c r="U33" s="319">
        <f t="shared" si="64"/>
        <v>0</v>
      </c>
      <c r="V33" s="319"/>
      <c r="W33" s="249">
        <f t="shared" si="64"/>
        <v>767</v>
      </c>
      <c r="X33" s="249">
        <f t="shared" si="64"/>
        <v>0</v>
      </c>
      <c r="Y33" s="249"/>
      <c r="Z33" s="319">
        <f t="shared" si="64"/>
        <v>0</v>
      </c>
      <c r="AA33" s="336">
        <f t="shared" si="64"/>
        <v>0</v>
      </c>
      <c r="AB33" s="337">
        <f t="shared" si="64"/>
        <v>0</v>
      </c>
      <c r="AC33" s="338">
        <f t="shared" si="64"/>
        <v>0</v>
      </c>
      <c r="AD33" s="319"/>
      <c r="AE33" s="305">
        <f t="shared" si="64"/>
        <v>0</v>
      </c>
      <c r="AF33" s="313">
        <f t="shared" si="64"/>
        <v>0</v>
      </c>
      <c r="AG33" s="314">
        <f t="shared" si="64"/>
        <v>0</v>
      </c>
      <c r="AH33" s="249">
        <f t="shared" si="64"/>
        <v>0</v>
      </c>
      <c r="AI33" s="249"/>
      <c r="AJ33" s="342">
        <f t="shared" si="64"/>
        <v>767</v>
      </c>
      <c r="AK33" s="336">
        <f t="shared" si="64"/>
        <v>0</v>
      </c>
      <c r="AL33" s="337">
        <f t="shared" si="64"/>
        <v>0</v>
      </c>
      <c r="AM33" s="319">
        <f t="shared" si="64"/>
        <v>0</v>
      </c>
      <c r="AN33" s="319"/>
      <c r="AO33" s="315">
        <f t="shared" si="64"/>
        <v>0</v>
      </c>
      <c r="AP33" s="313">
        <f t="shared" si="64"/>
        <v>0</v>
      </c>
      <c r="AQ33" s="316">
        <f t="shared" si="64"/>
        <v>0</v>
      </c>
      <c r="AR33" s="249">
        <f t="shared" si="64"/>
        <v>0</v>
      </c>
      <c r="AS33" s="249"/>
      <c r="AT33" s="348">
        <f t="shared" si="64"/>
        <v>0</v>
      </c>
      <c r="AU33" s="349">
        <f t="shared" si="64"/>
        <v>0</v>
      </c>
      <c r="AV33" s="349">
        <f t="shared" si="64"/>
        <v>0</v>
      </c>
      <c r="AW33" s="319">
        <f t="shared" si="64"/>
        <v>0</v>
      </c>
      <c r="AX33" s="319"/>
      <c r="AY33" s="313">
        <f t="shared" si="64"/>
        <v>796.02110999999991</v>
      </c>
      <c r="AZ33" s="249">
        <f t="shared" si="64"/>
        <v>0</v>
      </c>
      <c r="BA33" s="249"/>
      <c r="BB33" s="554"/>
    </row>
    <row r="34" spans="1:86" s="147" customFormat="1" ht="27" customHeight="1">
      <c r="A34" s="542"/>
      <c r="B34" s="543"/>
      <c r="C34" s="544"/>
      <c r="D34" s="167" t="s">
        <v>264</v>
      </c>
      <c r="E34" s="248">
        <f t="shared" si="62"/>
        <v>0</v>
      </c>
      <c r="F34" s="248">
        <f t="shared" si="62"/>
        <v>0</v>
      </c>
      <c r="G34" s="299"/>
      <c r="H34" s="323">
        <f>H25</f>
        <v>0</v>
      </c>
      <c r="I34" s="318">
        <f t="shared" ref="I34:AZ34" si="65">I25</f>
        <v>0</v>
      </c>
      <c r="J34" s="318"/>
      <c r="K34" s="248">
        <f t="shared" si="65"/>
        <v>0</v>
      </c>
      <c r="L34" s="300">
        <f t="shared" si="65"/>
        <v>0</v>
      </c>
      <c r="M34" s="248"/>
      <c r="N34" s="318">
        <f t="shared" si="65"/>
        <v>0</v>
      </c>
      <c r="O34" s="318">
        <f t="shared" si="65"/>
        <v>0</v>
      </c>
      <c r="P34" s="318"/>
      <c r="Q34" s="248">
        <f t="shared" si="65"/>
        <v>0</v>
      </c>
      <c r="R34" s="248">
        <f t="shared" si="65"/>
        <v>0</v>
      </c>
      <c r="S34" s="248"/>
      <c r="T34" s="318">
        <f t="shared" si="65"/>
        <v>0</v>
      </c>
      <c r="U34" s="318">
        <f t="shared" si="65"/>
        <v>0</v>
      </c>
      <c r="V34" s="318"/>
      <c r="W34" s="248">
        <f t="shared" si="65"/>
        <v>0</v>
      </c>
      <c r="X34" s="248">
        <f t="shared" si="65"/>
        <v>0</v>
      </c>
      <c r="Y34" s="248"/>
      <c r="Z34" s="318">
        <f t="shared" si="65"/>
        <v>0</v>
      </c>
      <c r="AA34" s="330">
        <f t="shared" si="65"/>
        <v>0</v>
      </c>
      <c r="AB34" s="331">
        <f t="shared" si="65"/>
        <v>0</v>
      </c>
      <c r="AC34" s="332">
        <f t="shared" si="65"/>
        <v>0</v>
      </c>
      <c r="AD34" s="318"/>
      <c r="AE34" s="300">
        <f t="shared" si="65"/>
        <v>0</v>
      </c>
      <c r="AF34" s="301">
        <f t="shared" si="65"/>
        <v>0</v>
      </c>
      <c r="AG34" s="302">
        <f t="shared" si="65"/>
        <v>0</v>
      </c>
      <c r="AH34" s="248">
        <f t="shared" si="65"/>
        <v>0</v>
      </c>
      <c r="AI34" s="248"/>
      <c r="AJ34" s="340">
        <f t="shared" si="65"/>
        <v>0</v>
      </c>
      <c r="AK34" s="330">
        <f t="shared" si="65"/>
        <v>0</v>
      </c>
      <c r="AL34" s="331">
        <f t="shared" si="65"/>
        <v>0</v>
      </c>
      <c r="AM34" s="318">
        <f t="shared" si="65"/>
        <v>0</v>
      </c>
      <c r="AN34" s="318"/>
      <c r="AO34" s="303">
        <f t="shared" si="65"/>
        <v>0</v>
      </c>
      <c r="AP34" s="301">
        <f t="shared" si="65"/>
        <v>0</v>
      </c>
      <c r="AQ34" s="304">
        <f t="shared" si="65"/>
        <v>0</v>
      </c>
      <c r="AR34" s="248">
        <f t="shared" si="65"/>
        <v>0</v>
      </c>
      <c r="AS34" s="248"/>
      <c r="AT34" s="345">
        <f t="shared" si="65"/>
        <v>0</v>
      </c>
      <c r="AU34" s="346">
        <f t="shared" si="65"/>
        <v>0</v>
      </c>
      <c r="AV34" s="346">
        <f t="shared" si="65"/>
        <v>0</v>
      </c>
      <c r="AW34" s="318">
        <f t="shared" si="65"/>
        <v>0</v>
      </c>
      <c r="AX34" s="318"/>
      <c r="AY34" s="301">
        <f t="shared" si="65"/>
        <v>0</v>
      </c>
      <c r="AZ34" s="248">
        <f t="shared" si="65"/>
        <v>0</v>
      </c>
      <c r="BA34" s="248"/>
      <c r="BB34" s="554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</row>
    <row r="35" spans="1:86" s="112" customFormat="1" ht="15.75">
      <c r="A35" s="545" t="s">
        <v>373</v>
      </c>
      <c r="B35" s="546"/>
      <c r="C35" s="546"/>
      <c r="D35" s="546"/>
      <c r="E35" s="546"/>
      <c r="F35" s="546"/>
      <c r="G35" s="546"/>
      <c r="H35" s="546"/>
      <c r="I35" s="546"/>
      <c r="J35" s="546"/>
      <c r="K35" s="546"/>
      <c r="L35" s="546"/>
      <c r="M35" s="546"/>
      <c r="N35" s="546"/>
      <c r="O35" s="546"/>
      <c r="P35" s="546"/>
      <c r="Q35" s="546"/>
      <c r="R35" s="546"/>
      <c r="S35" s="546"/>
      <c r="T35" s="546"/>
      <c r="U35" s="546"/>
      <c r="V35" s="546"/>
      <c r="W35" s="546"/>
      <c r="X35" s="546"/>
      <c r="Y35" s="546"/>
      <c r="Z35" s="546"/>
      <c r="AA35" s="546"/>
      <c r="AB35" s="546"/>
      <c r="AC35" s="546"/>
      <c r="AD35" s="546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546"/>
      <c r="AR35" s="546"/>
      <c r="AS35" s="546"/>
      <c r="AT35" s="546"/>
      <c r="AU35" s="546"/>
      <c r="AV35" s="546"/>
      <c r="AW35" s="546"/>
      <c r="AX35" s="546"/>
      <c r="AY35" s="546"/>
      <c r="AZ35" s="546"/>
      <c r="BA35" s="546"/>
      <c r="BB35" s="546"/>
    </row>
    <row r="36" spans="1:86" ht="18.75" customHeight="1">
      <c r="A36" s="498" t="s">
        <v>1</v>
      </c>
      <c r="B36" s="480" t="s">
        <v>320</v>
      </c>
      <c r="C36" s="480" t="s">
        <v>328</v>
      </c>
      <c r="D36" s="220" t="s">
        <v>41</v>
      </c>
      <c r="E36" s="243">
        <f>E37+E38</f>
        <v>237.33333333333331</v>
      </c>
      <c r="F36" s="243">
        <f t="shared" ref="F36:BA36" si="66">F37+F38</f>
        <v>0</v>
      </c>
      <c r="G36" s="243">
        <f>(F36/E36)*100</f>
        <v>0</v>
      </c>
      <c r="H36" s="243">
        <f t="shared" si="66"/>
        <v>0</v>
      </c>
      <c r="I36" s="243">
        <f t="shared" si="66"/>
        <v>0</v>
      </c>
      <c r="J36" s="243">
        <f t="shared" si="66"/>
        <v>0</v>
      </c>
      <c r="K36" s="243">
        <f t="shared" si="66"/>
        <v>0</v>
      </c>
      <c r="L36" s="243">
        <f t="shared" si="66"/>
        <v>0</v>
      </c>
      <c r="M36" s="243">
        <f t="shared" si="66"/>
        <v>0</v>
      </c>
      <c r="N36" s="243">
        <f t="shared" si="66"/>
        <v>118.66666666666666</v>
      </c>
      <c r="O36" s="243">
        <f t="shared" si="66"/>
        <v>0</v>
      </c>
      <c r="P36" s="243">
        <f t="shared" si="66"/>
        <v>0</v>
      </c>
      <c r="Q36" s="243">
        <f t="shared" si="66"/>
        <v>0</v>
      </c>
      <c r="R36" s="243">
        <f t="shared" si="66"/>
        <v>0</v>
      </c>
      <c r="S36" s="243">
        <f t="shared" si="66"/>
        <v>0</v>
      </c>
      <c r="T36" s="243">
        <f t="shared" si="66"/>
        <v>0</v>
      </c>
      <c r="U36" s="243">
        <f t="shared" si="66"/>
        <v>0</v>
      </c>
      <c r="V36" s="243">
        <f t="shared" si="66"/>
        <v>0</v>
      </c>
      <c r="W36" s="243">
        <f t="shared" si="66"/>
        <v>118.66666666666666</v>
      </c>
      <c r="X36" s="243">
        <f t="shared" si="66"/>
        <v>0</v>
      </c>
      <c r="Y36" s="243">
        <f t="shared" si="66"/>
        <v>0</v>
      </c>
      <c r="Z36" s="243">
        <f t="shared" si="66"/>
        <v>0</v>
      </c>
      <c r="AA36" s="243">
        <f t="shared" si="66"/>
        <v>0</v>
      </c>
      <c r="AB36" s="243">
        <f t="shared" si="66"/>
        <v>0</v>
      </c>
      <c r="AC36" s="243">
        <f t="shared" si="66"/>
        <v>0</v>
      </c>
      <c r="AD36" s="243">
        <f t="shared" si="66"/>
        <v>0</v>
      </c>
      <c r="AE36" s="243">
        <f t="shared" si="66"/>
        <v>0</v>
      </c>
      <c r="AF36" s="243">
        <f t="shared" si="66"/>
        <v>0</v>
      </c>
      <c r="AG36" s="243">
        <f t="shared" si="66"/>
        <v>0</v>
      </c>
      <c r="AH36" s="243">
        <f t="shared" si="66"/>
        <v>0</v>
      </c>
      <c r="AI36" s="243">
        <f t="shared" si="66"/>
        <v>0</v>
      </c>
      <c r="AJ36" s="243">
        <f t="shared" si="66"/>
        <v>0</v>
      </c>
      <c r="AK36" s="243">
        <f t="shared" si="66"/>
        <v>0</v>
      </c>
      <c r="AL36" s="243">
        <f t="shared" si="66"/>
        <v>0</v>
      </c>
      <c r="AM36" s="243">
        <f t="shared" si="66"/>
        <v>0</v>
      </c>
      <c r="AN36" s="243">
        <f t="shared" si="66"/>
        <v>0</v>
      </c>
      <c r="AO36" s="243">
        <f t="shared" si="66"/>
        <v>0</v>
      </c>
      <c r="AP36" s="243">
        <f t="shared" si="66"/>
        <v>0</v>
      </c>
      <c r="AQ36" s="243">
        <f t="shared" si="66"/>
        <v>0</v>
      </c>
      <c r="AR36" s="243">
        <f t="shared" si="66"/>
        <v>0</v>
      </c>
      <c r="AS36" s="243">
        <f t="shared" si="66"/>
        <v>0</v>
      </c>
      <c r="AT36" s="243">
        <f t="shared" si="66"/>
        <v>0</v>
      </c>
      <c r="AU36" s="243">
        <f t="shared" si="66"/>
        <v>0</v>
      </c>
      <c r="AV36" s="243">
        <f t="shared" si="66"/>
        <v>0</v>
      </c>
      <c r="AW36" s="243">
        <f t="shared" si="66"/>
        <v>0</v>
      </c>
      <c r="AX36" s="243">
        <f t="shared" si="66"/>
        <v>0</v>
      </c>
      <c r="AY36" s="243">
        <f t="shared" si="66"/>
        <v>0</v>
      </c>
      <c r="AZ36" s="243">
        <f t="shared" si="66"/>
        <v>0</v>
      </c>
      <c r="BA36" s="243">
        <f t="shared" si="66"/>
        <v>0</v>
      </c>
      <c r="BB36" s="555"/>
    </row>
    <row r="37" spans="1:86" ht="46.5" customHeight="1">
      <c r="A37" s="498"/>
      <c r="B37" s="480"/>
      <c r="C37" s="480"/>
      <c r="D37" s="227" t="s">
        <v>2</v>
      </c>
      <c r="E37" s="243">
        <f>E40+E43+E46</f>
        <v>213.6</v>
      </c>
      <c r="F37" s="243">
        <f>F40+F43+F46</f>
        <v>0</v>
      </c>
      <c r="G37" s="243">
        <f>(F37/E37)*100</f>
        <v>0</v>
      </c>
      <c r="H37" s="243">
        <f t="shared" ref="H37:I37" si="67">H40+H43+H46</f>
        <v>0</v>
      </c>
      <c r="I37" s="243">
        <f t="shared" si="67"/>
        <v>0</v>
      </c>
      <c r="J37" s="243"/>
      <c r="K37" s="243">
        <f t="shared" ref="K37:L37" si="68">K40+K43+K46</f>
        <v>0</v>
      </c>
      <c r="L37" s="243">
        <f t="shared" si="68"/>
        <v>0</v>
      </c>
      <c r="M37" s="243"/>
      <c r="N37" s="243">
        <f t="shared" ref="N37:O37" si="69">N40+N43+N46</f>
        <v>106.8</v>
      </c>
      <c r="O37" s="243">
        <f t="shared" si="69"/>
        <v>0</v>
      </c>
      <c r="P37" s="243"/>
      <c r="Q37" s="243">
        <f t="shared" ref="Q37:R37" si="70">Q40+Q43+Q46</f>
        <v>0</v>
      </c>
      <c r="R37" s="243">
        <f t="shared" si="70"/>
        <v>0</v>
      </c>
      <c r="S37" s="243"/>
      <c r="T37" s="243">
        <f t="shared" ref="T37:U37" si="71">T40+T43+T46</f>
        <v>0</v>
      </c>
      <c r="U37" s="243">
        <f t="shared" si="71"/>
        <v>0</v>
      </c>
      <c r="V37" s="243"/>
      <c r="W37" s="243">
        <f t="shared" ref="W37:X37" si="72">W40+W43+W46</f>
        <v>106.8</v>
      </c>
      <c r="X37" s="243">
        <f t="shared" si="72"/>
        <v>0</v>
      </c>
      <c r="Y37" s="243"/>
      <c r="Z37" s="243">
        <f t="shared" ref="Z37:AC37" si="73">Z40+Z43+Z46</f>
        <v>0</v>
      </c>
      <c r="AA37" s="243">
        <f t="shared" si="73"/>
        <v>0</v>
      </c>
      <c r="AB37" s="243">
        <f t="shared" si="73"/>
        <v>0</v>
      </c>
      <c r="AC37" s="243">
        <f t="shared" si="73"/>
        <v>0</v>
      </c>
      <c r="AD37" s="243"/>
      <c r="AE37" s="243">
        <f t="shared" ref="AE37:AH37" si="74">AE40+AE43+AE46</f>
        <v>0</v>
      </c>
      <c r="AF37" s="243">
        <f t="shared" si="74"/>
        <v>0</v>
      </c>
      <c r="AG37" s="243">
        <f t="shared" si="74"/>
        <v>0</v>
      </c>
      <c r="AH37" s="243">
        <f t="shared" si="74"/>
        <v>0</v>
      </c>
      <c r="AI37" s="243"/>
      <c r="AJ37" s="243">
        <f t="shared" ref="AJ37:AM37" si="75">AJ40+AJ43+AJ46</f>
        <v>0</v>
      </c>
      <c r="AK37" s="243">
        <f t="shared" si="75"/>
        <v>0</v>
      </c>
      <c r="AL37" s="243">
        <f t="shared" si="75"/>
        <v>0</v>
      </c>
      <c r="AM37" s="243">
        <f t="shared" si="75"/>
        <v>0</v>
      </c>
      <c r="AN37" s="243"/>
      <c r="AO37" s="243">
        <f t="shared" ref="AO37:AR37" si="76">AO40+AO43+AO46</f>
        <v>0</v>
      </c>
      <c r="AP37" s="243">
        <f t="shared" si="76"/>
        <v>0</v>
      </c>
      <c r="AQ37" s="243">
        <f t="shared" si="76"/>
        <v>0</v>
      </c>
      <c r="AR37" s="243">
        <f t="shared" si="76"/>
        <v>0</v>
      </c>
      <c r="AS37" s="243"/>
      <c r="AT37" s="243">
        <f t="shared" ref="AT37:AW37" si="77">AT40+AT43+AT46</f>
        <v>0</v>
      </c>
      <c r="AU37" s="243">
        <f t="shared" si="77"/>
        <v>0</v>
      </c>
      <c r="AV37" s="243">
        <f t="shared" si="77"/>
        <v>0</v>
      </c>
      <c r="AW37" s="243">
        <f t="shared" si="77"/>
        <v>0</v>
      </c>
      <c r="AX37" s="243"/>
      <c r="AY37" s="243">
        <f t="shared" ref="AY37:AZ37" si="78">AY40+AY43+AY46</f>
        <v>0</v>
      </c>
      <c r="AZ37" s="243">
        <f t="shared" si="78"/>
        <v>0</v>
      </c>
      <c r="BA37" s="243"/>
      <c r="BB37" s="555"/>
    </row>
    <row r="38" spans="1:86" ht="27.2" customHeight="1">
      <c r="A38" s="498"/>
      <c r="B38" s="480"/>
      <c r="C38" s="480"/>
      <c r="D38" s="228" t="s">
        <v>43</v>
      </c>
      <c r="E38" s="243">
        <f>E41+E44+E47</f>
        <v>23.733333333333334</v>
      </c>
      <c r="F38" s="243">
        <f>F41+F44+F47</f>
        <v>0</v>
      </c>
      <c r="G38" s="243">
        <f>(F38/E38)*100</f>
        <v>0</v>
      </c>
      <c r="H38" s="243">
        <f t="shared" ref="H38:I38" si="79">H41+H44+H47</f>
        <v>0</v>
      </c>
      <c r="I38" s="243">
        <f t="shared" si="79"/>
        <v>0</v>
      </c>
      <c r="J38" s="243"/>
      <c r="K38" s="243">
        <f t="shared" ref="K38:L38" si="80">K41+K44+K47</f>
        <v>0</v>
      </c>
      <c r="L38" s="243">
        <f t="shared" si="80"/>
        <v>0</v>
      </c>
      <c r="M38" s="243"/>
      <c r="N38" s="243">
        <f t="shared" ref="N38:O38" si="81">N41+N44+N47</f>
        <v>11.866666666666667</v>
      </c>
      <c r="O38" s="243">
        <f t="shared" si="81"/>
        <v>0</v>
      </c>
      <c r="P38" s="243"/>
      <c r="Q38" s="243">
        <f t="shared" ref="Q38:R38" si="82">Q41+Q44+Q47</f>
        <v>0</v>
      </c>
      <c r="R38" s="243">
        <f t="shared" si="82"/>
        <v>0</v>
      </c>
      <c r="S38" s="243"/>
      <c r="T38" s="243">
        <f t="shared" ref="T38:U38" si="83">T41+T44+T47</f>
        <v>0</v>
      </c>
      <c r="U38" s="243">
        <f t="shared" si="83"/>
        <v>0</v>
      </c>
      <c r="V38" s="243"/>
      <c r="W38" s="243">
        <f t="shared" ref="W38:X38" si="84">W41+W44+W47</f>
        <v>11.866666666666667</v>
      </c>
      <c r="X38" s="243">
        <f t="shared" si="84"/>
        <v>0</v>
      </c>
      <c r="Y38" s="243"/>
      <c r="Z38" s="243">
        <f t="shared" ref="Z38:AC38" si="85">Z41+Z44+Z47</f>
        <v>0</v>
      </c>
      <c r="AA38" s="243">
        <f t="shared" si="85"/>
        <v>0</v>
      </c>
      <c r="AB38" s="243">
        <f t="shared" si="85"/>
        <v>0</v>
      </c>
      <c r="AC38" s="243">
        <f t="shared" si="85"/>
        <v>0</v>
      </c>
      <c r="AD38" s="243"/>
      <c r="AE38" s="243">
        <f t="shared" ref="AE38:AH38" si="86">AE41+AE44+AE47</f>
        <v>0</v>
      </c>
      <c r="AF38" s="243">
        <f t="shared" si="86"/>
        <v>0</v>
      </c>
      <c r="AG38" s="243">
        <f t="shared" si="86"/>
        <v>0</v>
      </c>
      <c r="AH38" s="243">
        <f t="shared" si="86"/>
        <v>0</v>
      </c>
      <c r="AI38" s="243"/>
      <c r="AJ38" s="243">
        <f t="shared" ref="AJ38:AM38" si="87">AJ41+AJ44+AJ47</f>
        <v>0</v>
      </c>
      <c r="AK38" s="243">
        <f t="shared" si="87"/>
        <v>0</v>
      </c>
      <c r="AL38" s="243">
        <f t="shared" si="87"/>
        <v>0</v>
      </c>
      <c r="AM38" s="243">
        <f t="shared" si="87"/>
        <v>0</v>
      </c>
      <c r="AN38" s="243"/>
      <c r="AO38" s="243">
        <f t="shared" ref="AO38:AR38" si="88">AO41+AO44+AO47</f>
        <v>0</v>
      </c>
      <c r="AP38" s="243">
        <f t="shared" si="88"/>
        <v>0</v>
      </c>
      <c r="AQ38" s="243">
        <f t="shared" si="88"/>
        <v>0</v>
      </c>
      <c r="AR38" s="243">
        <f t="shared" si="88"/>
        <v>0</v>
      </c>
      <c r="AS38" s="243"/>
      <c r="AT38" s="243">
        <f t="shared" ref="AT38:AW38" si="89">AT41+AT44+AT47</f>
        <v>0</v>
      </c>
      <c r="AU38" s="243">
        <f t="shared" si="89"/>
        <v>0</v>
      </c>
      <c r="AV38" s="243">
        <f t="shared" si="89"/>
        <v>0</v>
      </c>
      <c r="AW38" s="243">
        <f t="shared" si="89"/>
        <v>0</v>
      </c>
      <c r="AX38" s="243"/>
      <c r="AY38" s="243">
        <f t="shared" ref="AY38:AZ38" si="90">AY41+AY44+AY47</f>
        <v>0</v>
      </c>
      <c r="AZ38" s="243">
        <f t="shared" si="90"/>
        <v>0</v>
      </c>
      <c r="BA38" s="243"/>
      <c r="BB38" s="555"/>
    </row>
    <row r="39" spans="1:86" ht="19.5" customHeight="1">
      <c r="A39" s="547" t="s">
        <v>322</v>
      </c>
      <c r="B39" s="583" t="s">
        <v>321</v>
      </c>
      <c r="C39" s="583"/>
      <c r="D39" s="163" t="s">
        <v>41</v>
      </c>
      <c r="E39" s="248">
        <f>E40+E41</f>
        <v>166.66666666666666</v>
      </c>
      <c r="F39" s="248">
        <f>F40+F41</f>
        <v>0</v>
      </c>
      <c r="G39" s="248"/>
      <c r="H39" s="318">
        <f t="shared" ref="H39:I39" si="91">H40+H41</f>
        <v>0</v>
      </c>
      <c r="I39" s="318">
        <f t="shared" si="91"/>
        <v>0</v>
      </c>
      <c r="J39" s="318"/>
      <c r="K39" s="248">
        <f t="shared" ref="K39:L39" si="92">K40+K41</f>
        <v>0</v>
      </c>
      <c r="L39" s="248">
        <f t="shared" si="92"/>
        <v>0</v>
      </c>
      <c r="M39" s="248"/>
      <c r="N39" s="318">
        <f t="shared" ref="N39:O39" si="93">N40+N41</f>
        <v>83.333333333333329</v>
      </c>
      <c r="O39" s="318">
        <f t="shared" si="93"/>
        <v>0</v>
      </c>
      <c r="P39" s="318"/>
      <c r="Q39" s="248">
        <f t="shared" ref="Q39:R39" si="94">Q40+Q41</f>
        <v>0</v>
      </c>
      <c r="R39" s="248">
        <f t="shared" si="94"/>
        <v>0</v>
      </c>
      <c r="S39" s="248"/>
      <c r="T39" s="318">
        <f t="shared" ref="T39:U39" si="95">T40+T41</f>
        <v>0</v>
      </c>
      <c r="U39" s="318">
        <f t="shared" si="95"/>
        <v>0</v>
      </c>
      <c r="V39" s="318"/>
      <c r="W39" s="248">
        <f t="shared" ref="W39:X39" si="96">W40+W41</f>
        <v>83.333333333333329</v>
      </c>
      <c r="X39" s="248">
        <f t="shared" si="96"/>
        <v>0</v>
      </c>
      <c r="Y39" s="248"/>
      <c r="Z39" s="318">
        <f t="shared" ref="Z39:AC39" si="97">Z40+Z41</f>
        <v>0</v>
      </c>
      <c r="AA39" s="318">
        <f t="shared" si="97"/>
        <v>0</v>
      </c>
      <c r="AB39" s="318">
        <f t="shared" si="97"/>
        <v>0</v>
      </c>
      <c r="AC39" s="318">
        <f t="shared" si="97"/>
        <v>0</v>
      </c>
      <c r="AD39" s="318"/>
      <c r="AE39" s="248">
        <f t="shared" ref="AE39:AH39" si="98">AE40+AE41</f>
        <v>0</v>
      </c>
      <c r="AF39" s="248">
        <f t="shared" si="98"/>
        <v>0</v>
      </c>
      <c r="AG39" s="248">
        <f t="shared" si="98"/>
        <v>0</v>
      </c>
      <c r="AH39" s="248">
        <f t="shared" si="98"/>
        <v>0</v>
      </c>
      <c r="AI39" s="248"/>
      <c r="AJ39" s="318">
        <f t="shared" ref="AJ39:AM39" si="99">AJ40+AJ41</f>
        <v>0</v>
      </c>
      <c r="AK39" s="318">
        <f t="shared" si="99"/>
        <v>0</v>
      </c>
      <c r="AL39" s="318">
        <f t="shared" si="99"/>
        <v>0</v>
      </c>
      <c r="AM39" s="318">
        <f t="shared" si="99"/>
        <v>0</v>
      </c>
      <c r="AN39" s="318"/>
      <c r="AO39" s="248">
        <f t="shared" ref="AO39:AR39" si="100">AO40+AO41</f>
        <v>0</v>
      </c>
      <c r="AP39" s="248">
        <f t="shared" si="100"/>
        <v>0</v>
      </c>
      <c r="AQ39" s="248">
        <f t="shared" si="100"/>
        <v>0</v>
      </c>
      <c r="AR39" s="248">
        <f t="shared" si="100"/>
        <v>0</v>
      </c>
      <c r="AS39" s="248"/>
      <c r="AT39" s="318">
        <f t="shared" ref="AT39:AW39" si="101">AT40+AT41</f>
        <v>0</v>
      </c>
      <c r="AU39" s="318">
        <f t="shared" si="101"/>
        <v>0</v>
      </c>
      <c r="AV39" s="318">
        <f t="shared" si="101"/>
        <v>0</v>
      </c>
      <c r="AW39" s="318">
        <f t="shared" si="101"/>
        <v>0</v>
      </c>
      <c r="AX39" s="318"/>
      <c r="AY39" s="248">
        <f t="shared" ref="AY39:AZ39" si="102">AY40+AY41</f>
        <v>0</v>
      </c>
      <c r="AZ39" s="248">
        <f t="shared" si="102"/>
        <v>0</v>
      </c>
      <c r="BA39" s="248"/>
      <c r="BB39" s="529"/>
    </row>
    <row r="40" spans="1:86" ht="36.6" customHeight="1">
      <c r="A40" s="548"/>
      <c r="B40" s="584"/>
      <c r="C40" s="584"/>
      <c r="D40" s="163" t="s">
        <v>2</v>
      </c>
      <c r="E40" s="248">
        <f>H40+K40+N40+Q40+T40+W40+Z40+AE40+AJ40+AO40+AT40+AY40</f>
        <v>150</v>
      </c>
      <c r="F40" s="248">
        <f>I40+L40+O40+R40+U40+X40+AA40+AF40+AK40+AP40+AU40+AZ40</f>
        <v>0</v>
      </c>
      <c r="G40" s="248"/>
      <c r="H40" s="318"/>
      <c r="I40" s="318"/>
      <c r="J40" s="318"/>
      <c r="K40" s="248"/>
      <c r="L40" s="248"/>
      <c r="M40" s="248"/>
      <c r="N40" s="318">
        <v>75</v>
      </c>
      <c r="O40" s="318"/>
      <c r="P40" s="318"/>
      <c r="Q40" s="248"/>
      <c r="R40" s="248"/>
      <c r="S40" s="248"/>
      <c r="T40" s="318"/>
      <c r="U40" s="318"/>
      <c r="V40" s="318"/>
      <c r="W40" s="248">
        <v>75</v>
      </c>
      <c r="X40" s="248"/>
      <c r="Y40" s="248"/>
      <c r="Z40" s="318"/>
      <c r="AA40" s="318"/>
      <c r="AB40" s="318"/>
      <c r="AC40" s="318"/>
      <c r="AD40" s="318"/>
      <c r="AE40" s="248"/>
      <c r="AF40" s="248"/>
      <c r="AG40" s="248"/>
      <c r="AH40" s="248"/>
      <c r="AI40" s="248"/>
      <c r="AJ40" s="318"/>
      <c r="AK40" s="318"/>
      <c r="AL40" s="318"/>
      <c r="AM40" s="318"/>
      <c r="AN40" s="318"/>
      <c r="AO40" s="248"/>
      <c r="AP40" s="248"/>
      <c r="AQ40" s="248"/>
      <c r="AR40" s="248"/>
      <c r="AS40" s="248"/>
      <c r="AT40" s="318"/>
      <c r="AU40" s="318"/>
      <c r="AV40" s="318"/>
      <c r="AW40" s="318"/>
      <c r="AX40" s="318"/>
      <c r="AY40" s="248"/>
      <c r="AZ40" s="248"/>
      <c r="BA40" s="248"/>
      <c r="BB40" s="499"/>
    </row>
    <row r="41" spans="1:86" ht="21" customHeight="1">
      <c r="A41" s="548"/>
      <c r="B41" s="584"/>
      <c r="C41" s="584"/>
      <c r="D41" s="163" t="s">
        <v>43</v>
      </c>
      <c r="E41" s="248">
        <f>H41+K41+N41+Q41+T41+W41+Z41+AE41+AJ41+AO41+AT41+AY41</f>
        <v>16.666666666666668</v>
      </c>
      <c r="F41" s="248">
        <f>I41+L41+O41+R41+U41+X41+AA41+AF41+AK41+AP41+AU41+AZ41</f>
        <v>0</v>
      </c>
      <c r="G41" s="248"/>
      <c r="H41" s="318">
        <f t="shared" ref="H41:I41" si="103">(H40/90)*10</f>
        <v>0</v>
      </c>
      <c r="I41" s="318">
        <f t="shared" si="103"/>
        <v>0</v>
      </c>
      <c r="J41" s="318"/>
      <c r="K41" s="248">
        <f t="shared" ref="K41:L41" si="104">(K40/90)*10</f>
        <v>0</v>
      </c>
      <c r="L41" s="248">
        <f t="shared" si="104"/>
        <v>0</v>
      </c>
      <c r="M41" s="248"/>
      <c r="N41" s="318">
        <f t="shared" ref="N41:O41" si="105">(N40/90)*10</f>
        <v>8.3333333333333339</v>
      </c>
      <c r="O41" s="318">
        <f t="shared" si="105"/>
        <v>0</v>
      </c>
      <c r="P41" s="318"/>
      <c r="Q41" s="248">
        <f t="shared" ref="Q41:R41" si="106">(Q40/90)*10</f>
        <v>0</v>
      </c>
      <c r="R41" s="248">
        <f t="shared" si="106"/>
        <v>0</v>
      </c>
      <c r="S41" s="248"/>
      <c r="T41" s="318">
        <f t="shared" ref="T41:U41" si="107">(T40/90)*10</f>
        <v>0</v>
      </c>
      <c r="U41" s="318">
        <f t="shared" si="107"/>
        <v>0</v>
      </c>
      <c r="V41" s="318"/>
      <c r="W41" s="248">
        <f t="shared" ref="W41:X41" si="108">(W40/90)*10</f>
        <v>8.3333333333333339</v>
      </c>
      <c r="X41" s="248">
        <f t="shared" si="108"/>
        <v>0</v>
      </c>
      <c r="Y41" s="248"/>
      <c r="Z41" s="318">
        <f t="shared" ref="Z41:AC41" si="109">(Z40/90)*10</f>
        <v>0</v>
      </c>
      <c r="AA41" s="318">
        <f t="shared" si="109"/>
        <v>0</v>
      </c>
      <c r="AB41" s="318">
        <f t="shared" si="109"/>
        <v>0</v>
      </c>
      <c r="AC41" s="318">
        <f t="shared" si="109"/>
        <v>0</v>
      </c>
      <c r="AD41" s="318"/>
      <c r="AE41" s="248">
        <f t="shared" ref="AE41:AH41" si="110">(AE40/90)*10</f>
        <v>0</v>
      </c>
      <c r="AF41" s="248">
        <f t="shared" si="110"/>
        <v>0</v>
      </c>
      <c r="AG41" s="248">
        <f t="shared" si="110"/>
        <v>0</v>
      </c>
      <c r="AH41" s="248">
        <f t="shared" si="110"/>
        <v>0</v>
      </c>
      <c r="AI41" s="248"/>
      <c r="AJ41" s="318">
        <f t="shared" ref="AJ41:AM41" si="111">(AJ40/90)*10</f>
        <v>0</v>
      </c>
      <c r="AK41" s="318">
        <f t="shared" si="111"/>
        <v>0</v>
      </c>
      <c r="AL41" s="318">
        <f t="shared" si="111"/>
        <v>0</v>
      </c>
      <c r="AM41" s="318">
        <f t="shared" si="111"/>
        <v>0</v>
      </c>
      <c r="AN41" s="318"/>
      <c r="AO41" s="248">
        <f t="shared" ref="AO41:AR41" si="112">(AO40/90)*10</f>
        <v>0</v>
      </c>
      <c r="AP41" s="248">
        <f t="shared" si="112"/>
        <v>0</v>
      </c>
      <c r="AQ41" s="248">
        <f t="shared" si="112"/>
        <v>0</v>
      </c>
      <c r="AR41" s="248">
        <f t="shared" si="112"/>
        <v>0</v>
      </c>
      <c r="AS41" s="248"/>
      <c r="AT41" s="318">
        <f t="shared" ref="AT41:AW41" si="113">(AT40/90)*10</f>
        <v>0</v>
      </c>
      <c r="AU41" s="318">
        <f t="shared" si="113"/>
        <v>0</v>
      </c>
      <c r="AV41" s="318">
        <f t="shared" si="113"/>
        <v>0</v>
      </c>
      <c r="AW41" s="318">
        <f t="shared" si="113"/>
        <v>0</v>
      </c>
      <c r="AX41" s="318"/>
      <c r="AY41" s="248">
        <f t="shared" ref="AY41:AZ41" si="114">(AY40/90)*10</f>
        <v>0</v>
      </c>
      <c r="AZ41" s="248">
        <f t="shared" si="114"/>
        <v>0</v>
      </c>
      <c r="BA41" s="248"/>
      <c r="BB41" s="500"/>
    </row>
    <row r="42" spans="1:86" ht="19.5" customHeight="1">
      <c r="A42" s="547" t="s">
        <v>324</v>
      </c>
      <c r="B42" s="583" t="s">
        <v>323</v>
      </c>
      <c r="C42" s="583"/>
      <c r="D42" s="163" t="s">
        <v>41</v>
      </c>
      <c r="E42" s="248">
        <f>E43+E44</f>
        <v>59.555555555555557</v>
      </c>
      <c r="F42" s="248">
        <f>F43+F44</f>
        <v>0</v>
      </c>
      <c r="G42" s="248"/>
      <c r="H42" s="318">
        <f t="shared" ref="H42:I42" si="115">H43+H44</f>
        <v>0</v>
      </c>
      <c r="I42" s="318">
        <f t="shared" si="115"/>
        <v>0</v>
      </c>
      <c r="J42" s="318"/>
      <c r="K42" s="248">
        <f t="shared" ref="K42:L42" si="116">K43+K44</f>
        <v>0</v>
      </c>
      <c r="L42" s="248">
        <f t="shared" si="116"/>
        <v>0</v>
      </c>
      <c r="M42" s="248"/>
      <c r="N42" s="318">
        <f t="shared" ref="N42:O42" si="117">N43+N44</f>
        <v>29.777777777777779</v>
      </c>
      <c r="O42" s="318">
        <f t="shared" si="117"/>
        <v>0</v>
      </c>
      <c r="P42" s="318"/>
      <c r="Q42" s="248">
        <f t="shared" ref="Q42:R42" si="118">Q43+Q44</f>
        <v>0</v>
      </c>
      <c r="R42" s="248">
        <f t="shared" si="118"/>
        <v>0</v>
      </c>
      <c r="S42" s="248"/>
      <c r="T42" s="318">
        <f t="shared" ref="T42:U42" si="119">T43+T44</f>
        <v>0</v>
      </c>
      <c r="U42" s="318">
        <f t="shared" si="119"/>
        <v>0</v>
      </c>
      <c r="V42" s="318"/>
      <c r="W42" s="248">
        <f t="shared" ref="W42:X42" si="120">W43+W44</f>
        <v>29.777777777777779</v>
      </c>
      <c r="X42" s="248">
        <f t="shared" si="120"/>
        <v>0</v>
      </c>
      <c r="Y42" s="248"/>
      <c r="Z42" s="318">
        <f t="shared" ref="Z42:AC42" si="121">Z43+Z44</f>
        <v>0</v>
      </c>
      <c r="AA42" s="318">
        <f t="shared" si="121"/>
        <v>0</v>
      </c>
      <c r="AB42" s="318">
        <f t="shared" si="121"/>
        <v>0</v>
      </c>
      <c r="AC42" s="318">
        <f t="shared" si="121"/>
        <v>0</v>
      </c>
      <c r="AD42" s="318"/>
      <c r="AE42" s="248">
        <f t="shared" ref="AE42:AH42" si="122">AE43+AE44</f>
        <v>0</v>
      </c>
      <c r="AF42" s="248">
        <f t="shared" si="122"/>
        <v>0</v>
      </c>
      <c r="AG42" s="248">
        <f t="shared" si="122"/>
        <v>0</v>
      </c>
      <c r="AH42" s="248">
        <f t="shared" si="122"/>
        <v>0</v>
      </c>
      <c r="AI42" s="248"/>
      <c r="AJ42" s="318">
        <f t="shared" ref="AJ42:AM42" si="123">AJ43+AJ44</f>
        <v>0</v>
      </c>
      <c r="AK42" s="318">
        <f t="shared" si="123"/>
        <v>0</v>
      </c>
      <c r="AL42" s="318">
        <f t="shared" si="123"/>
        <v>0</v>
      </c>
      <c r="AM42" s="318">
        <f t="shared" si="123"/>
        <v>0</v>
      </c>
      <c r="AN42" s="318"/>
      <c r="AO42" s="248">
        <f t="shared" ref="AO42:AR42" si="124">AO43+AO44</f>
        <v>0</v>
      </c>
      <c r="AP42" s="248">
        <f t="shared" si="124"/>
        <v>0</v>
      </c>
      <c r="AQ42" s="248">
        <f t="shared" si="124"/>
        <v>0</v>
      </c>
      <c r="AR42" s="248">
        <f t="shared" si="124"/>
        <v>0</v>
      </c>
      <c r="AS42" s="248"/>
      <c r="AT42" s="318">
        <f t="shared" ref="AT42:AW42" si="125">AT43+AT44</f>
        <v>0</v>
      </c>
      <c r="AU42" s="318">
        <f t="shared" si="125"/>
        <v>0</v>
      </c>
      <c r="AV42" s="318">
        <f t="shared" si="125"/>
        <v>0</v>
      </c>
      <c r="AW42" s="318">
        <f t="shared" si="125"/>
        <v>0</v>
      </c>
      <c r="AX42" s="318"/>
      <c r="AY42" s="248">
        <f t="shared" ref="AY42:AZ42" si="126">AY43+AY44</f>
        <v>0</v>
      </c>
      <c r="AZ42" s="248">
        <f t="shared" si="126"/>
        <v>0</v>
      </c>
      <c r="BA42" s="248"/>
      <c r="BB42" s="529"/>
    </row>
    <row r="43" spans="1:86" ht="36.6" customHeight="1">
      <c r="A43" s="548"/>
      <c r="B43" s="584"/>
      <c r="C43" s="584"/>
      <c r="D43" s="163" t="s">
        <v>2</v>
      </c>
      <c r="E43" s="248">
        <f>H43+K43+N43+Q43+T43+W43+Z43+AE43+AJ43+AO43+AT43+AY43</f>
        <v>53.6</v>
      </c>
      <c r="F43" s="248">
        <f>I43+L43+O43+R43+U43+X43+AA43+AF43+AK43+AP43+AU43+AZ43</f>
        <v>0</v>
      </c>
      <c r="G43" s="248"/>
      <c r="H43" s="318"/>
      <c r="I43" s="318"/>
      <c r="J43" s="318"/>
      <c r="K43" s="248"/>
      <c r="L43" s="248"/>
      <c r="M43" s="248"/>
      <c r="N43" s="318">
        <v>26.8</v>
      </c>
      <c r="O43" s="318"/>
      <c r="P43" s="318"/>
      <c r="Q43" s="248"/>
      <c r="R43" s="248"/>
      <c r="S43" s="248"/>
      <c r="T43" s="318"/>
      <c r="U43" s="318"/>
      <c r="V43" s="318"/>
      <c r="W43" s="248">
        <v>26.8</v>
      </c>
      <c r="X43" s="248"/>
      <c r="Y43" s="248"/>
      <c r="Z43" s="318"/>
      <c r="AA43" s="318"/>
      <c r="AB43" s="318"/>
      <c r="AC43" s="318"/>
      <c r="AD43" s="318"/>
      <c r="AE43" s="248"/>
      <c r="AF43" s="248"/>
      <c r="AG43" s="248"/>
      <c r="AH43" s="248"/>
      <c r="AI43" s="248"/>
      <c r="AJ43" s="318"/>
      <c r="AK43" s="318"/>
      <c r="AL43" s="318"/>
      <c r="AM43" s="318"/>
      <c r="AN43" s="318"/>
      <c r="AO43" s="248"/>
      <c r="AP43" s="248"/>
      <c r="AQ43" s="248"/>
      <c r="AR43" s="248"/>
      <c r="AS43" s="248"/>
      <c r="AT43" s="318"/>
      <c r="AU43" s="318"/>
      <c r="AV43" s="318"/>
      <c r="AW43" s="318"/>
      <c r="AX43" s="318"/>
      <c r="AY43" s="248"/>
      <c r="AZ43" s="248"/>
      <c r="BA43" s="248"/>
      <c r="BB43" s="499"/>
    </row>
    <row r="44" spans="1:86" ht="24" customHeight="1">
      <c r="A44" s="548"/>
      <c r="B44" s="584"/>
      <c r="C44" s="584"/>
      <c r="D44" s="163" t="s">
        <v>43</v>
      </c>
      <c r="E44" s="248">
        <f>H44+K44+N44+Q44+T44+W44+Z44+AE44+AJ44+AO44+AT44+AY44</f>
        <v>5.9555555555555557</v>
      </c>
      <c r="F44" s="248">
        <f>I44+L44+O44+R44+U44+X44+AA44+AF44+AK44+AP44+AU44+AZ44</f>
        <v>0</v>
      </c>
      <c r="G44" s="248"/>
      <c r="H44" s="318">
        <f t="shared" ref="H44:I44" si="127">(H43/90)*10</f>
        <v>0</v>
      </c>
      <c r="I44" s="318">
        <f t="shared" si="127"/>
        <v>0</v>
      </c>
      <c r="J44" s="318"/>
      <c r="K44" s="248">
        <f t="shared" ref="K44:L44" si="128">(K43/90)*10</f>
        <v>0</v>
      </c>
      <c r="L44" s="248">
        <f t="shared" si="128"/>
        <v>0</v>
      </c>
      <c r="M44" s="248"/>
      <c r="N44" s="318">
        <f t="shared" ref="N44:O44" si="129">(N43/90)*10</f>
        <v>2.9777777777777779</v>
      </c>
      <c r="O44" s="318">
        <f t="shared" si="129"/>
        <v>0</v>
      </c>
      <c r="P44" s="318"/>
      <c r="Q44" s="248">
        <f t="shared" ref="Q44:R44" si="130">(Q43/90)*10</f>
        <v>0</v>
      </c>
      <c r="R44" s="248">
        <f t="shared" si="130"/>
        <v>0</v>
      </c>
      <c r="S44" s="248"/>
      <c r="T44" s="318">
        <f t="shared" ref="T44:U44" si="131">(T43/90)*10</f>
        <v>0</v>
      </c>
      <c r="U44" s="318">
        <f t="shared" si="131"/>
        <v>0</v>
      </c>
      <c r="V44" s="318"/>
      <c r="W44" s="248">
        <f t="shared" ref="W44:X44" si="132">(W43/90)*10</f>
        <v>2.9777777777777779</v>
      </c>
      <c r="X44" s="248">
        <f t="shared" si="132"/>
        <v>0</v>
      </c>
      <c r="Y44" s="248"/>
      <c r="Z44" s="318">
        <f t="shared" ref="Z44:AC44" si="133">(Z43/90)*10</f>
        <v>0</v>
      </c>
      <c r="AA44" s="318">
        <f t="shared" si="133"/>
        <v>0</v>
      </c>
      <c r="AB44" s="318">
        <f t="shared" si="133"/>
        <v>0</v>
      </c>
      <c r="AC44" s="318">
        <f t="shared" si="133"/>
        <v>0</v>
      </c>
      <c r="AD44" s="318"/>
      <c r="AE44" s="248">
        <f t="shared" ref="AE44:AH44" si="134">(AE43/90)*10</f>
        <v>0</v>
      </c>
      <c r="AF44" s="248">
        <f t="shared" si="134"/>
        <v>0</v>
      </c>
      <c r="AG44" s="248">
        <f t="shared" si="134"/>
        <v>0</v>
      </c>
      <c r="AH44" s="248">
        <f t="shared" si="134"/>
        <v>0</v>
      </c>
      <c r="AI44" s="248"/>
      <c r="AJ44" s="318">
        <f t="shared" ref="AJ44:AM44" si="135">(AJ43/90)*10</f>
        <v>0</v>
      </c>
      <c r="AK44" s="318">
        <f t="shared" si="135"/>
        <v>0</v>
      </c>
      <c r="AL44" s="318">
        <f t="shared" si="135"/>
        <v>0</v>
      </c>
      <c r="AM44" s="318">
        <f t="shared" si="135"/>
        <v>0</v>
      </c>
      <c r="AN44" s="318"/>
      <c r="AO44" s="248">
        <f t="shared" ref="AO44:AR44" si="136">(AO43/90)*10</f>
        <v>0</v>
      </c>
      <c r="AP44" s="248">
        <f t="shared" si="136"/>
        <v>0</v>
      </c>
      <c r="AQ44" s="248">
        <f t="shared" si="136"/>
        <v>0</v>
      </c>
      <c r="AR44" s="248">
        <f t="shared" si="136"/>
        <v>0</v>
      </c>
      <c r="AS44" s="248"/>
      <c r="AT44" s="318">
        <f t="shared" ref="AT44:AW44" si="137">(AT43/90)*10</f>
        <v>0</v>
      </c>
      <c r="AU44" s="318">
        <f t="shared" si="137"/>
        <v>0</v>
      </c>
      <c r="AV44" s="318">
        <f t="shared" si="137"/>
        <v>0</v>
      </c>
      <c r="AW44" s="318">
        <f t="shared" si="137"/>
        <v>0</v>
      </c>
      <c r="AX44" s="318"/>
      <c r="AY44" s="248">
        <f t="shared" ref="AY44:AZ44" si="138">(AY43/90)*10</f>
        <v>0</v>
      </c>
      <c r="AZ44" s="248">
        <f t="shared" si="138"/>
        <v>0</v>
      </c>
      <c r="BA44" s="248"/>
      <c r="BB44" s="500"/>
    </row>
    <row r="45" spans="1:86" ht="19.5" customHeight="1">
      <c r="A45" s="547" t="s">
        <v>326</v>
      </c>
      <c r="B45" s="583" t="s">
        <v>325</v>
      </c>
      <c r="C45" s="489"/>
      <c r="D45" s="163" t="s">
        <v>41</v>
      </c>
      <c r="E45" s="248">
        <f>E46+E47</f>
        <v>11.111111111111111</v>
      </c>
      <c r="F45" s="248">
        <f>F46+F47</f>
        <v>0</v>
      </c>
      <c r="G45" s="248"/>
      <c r="H45" s="318">
        <f t="shared" ref="H45:I45" si="139">H46+H47</f>
        <v>0</v>
      </c>
      <c r="I45" s="318">
        <f t="shared" si="139"/>
        <v>0</v>
      </c>
      <c r="J45" s="318"/>
      <c r="K45" s="248">
        <f t="shared" ref="K45:L45" si="140">K46+K47</f>
        <v>0</v>
      </c>
      <c r="L45" s="248">
        <f t="shared" si="140"/>
        <v>0</v>
      </c>
      <c r="M45" s="248"/>
      <c r="N45" s="318">
        <f t="shared" ref="N45:O45" si="141">N46+N47</f>
        <v>5.5555555555555554</v>
      </c>
      <c r="O45" s="318">
        <f t="shared" si="141"/>
        <v>0</v>
      </c>
      <c r="P45" s="318"/>
      <c r="Q45" s="248">
        <f t="shared" ref="Q45:R45" si="142">Q46+Q47</f>
        <v>0</v>
      </c>
      <c r="R45" s="248">
        <f t="shared" si="142"/>
        <v>0</v>
      </c>
      <c r="S45" s="248"/>
      <c r="T45" s="318">
        <f t="shared" ref="T45:U45" si="143">T46+T47</f>
        <v>0</v>
      </c>
      <c r="U45" s="318">
        <f t="shared" si="143"/>
        <v>0</v>
      </c>
      <c r="V45" s="318"/>
      <c r="W45" s="248">
        <f t="shared" ref="W45:X45" si="144">W46+W47</f>
        <v>5.5555555555555554</v>
      </c>
      <c r="X45" s="248">
        <f t="shared" si="144"/>
        <v>0</v>
      </c>
      <c r="Y45" s="248"/>
      <c r="Z45" s="318">
        <f t="shared" ref="Z45:AC45" si="145">Z46+Z47</f>
        <v>0</v>
      </c>
      <c r="AA45" s="318">
        <f t="shared" si="145"/>
        <v>0</v>
      </c>
      <c r="AB45" s="318">
        <f t="shared" si="145"/>
        <v>0</v>
      </c>
      <c r="AC45" s="318">
        <f t="shared" si="145"/>
        <v>0</v>
      </c>
      <c r="AD45" s="318"/>
      <c r="AE45" s="248">
        <f t="shared" ref="AE45:AH45" si="146">AE46+AE47</f>
        <v>0</v>
      </c>
      <c r="AF45" s="248">
        <f t="shared" si="146"/>
        <v>0</v>
      </c>
      <c r="AG45" s="248">
        <f t="shared" si="146"/>
        <v>0</v>
      </c>
      <c r="AH45" s="248">
        <f t="shared" si="146"/>
        <v>0</v>
      </c>
      <c r="AI45" s="248"/>
      <c r="AJ45" s="318">
        <f t="shared" ref="AJ45:AM45" si="147">AJ46+AJ47</f>
        <v>0</v>
      </c>
      <c r="AK45" s="318">
        <f t="shared" si="147"/>
        <v>0</v>
      </c>
      <c r="AL45" s="318">
        <f t="shared" si="147"/>
        <v>0</v>
      </c>
      <c r="AM45" s="318">
        <f t="shared" si="147"/>
        <v>0</v>
      </c>
      <c r="AN45" s="318"/>
      <c r="AO45" s="248">
        <f t="shared" ref="AO45:AR45" si="148">AO46+AO47</f>
        <v>0</v>
      </c>
      <c r="AP45" s="248">
        <f t="shared" si="148"/>
        <v>0</v>
      </c>
      <c r="AQ45" s="248">
        <f t="shared" si="148"/>
        <v>0</v>
      </c>
      <c r="AR45" s="248">
        <f t="shared" si="148"/>
        <v>0</v>
      </c>
      <c r="AS45" s="248"/>
      <c r="AT45" s="318">
        <f t="shared" ref="AT45:AW45" si="149">AT46+AT47</f>
        <v>0</v>
      </c>
      <c r="AU45" s="318">
        <f t="shared" si="149"/>
        <v>0</v>
      </c>
      <c r="AV45" s="318">
        <f t="shared" si="149"/>
        <v>0</v>
      </c>
      <c r="AW45" s="318">
        <f t="shared" si="149"/>
        <v>0</v>
      </c>
      <c r="AX45" s="318"/>
      <c r="AY45" s="248">
        <f t="shared" ref="AY45:AZ45" si="150">AY46+AY47</f>
        <v>0</v>
      </c>
      <c r="AZ45" s="248">
        <f t="shared" si="150"/>
        <v>0</v>
      </c>
      <c r="BA45" s="248"/>
      <c r="BB45" s="536"/>
    </row>
    <row r="46" spans="1:86" ht="36.6" customHeight="1">
      <c r="A46" s="548"/>
      <c r="B46" s="584"/>
      <c r="C46" s="499"/>
      <c r="D46" s="163" t="s">
        <v>2</v>
      </c>
      <c r="E46" s="248">
        <f>H46+K46+N46+Q46+T46+W46+Z46+AE46+AJ46+AO46+AT46+AY46</f>
        <v>10</v>
      </c>
      <c r="F46" s="248">
        <f>I46+L46+O46+R46+U46+X46+AA46+AF46+AK46+AP46+AU46+AZ46</f>
        <v>0</v>
      </c>
      <c r="G46" s="248"/>
      <c r="H46" s="318"/>
      <c r="I46" s="318"/>
      <c r="J46" s="318"/>
      <c r="K46" s="248"/>
      <c r="L46" s="248"/>
      <c r="M46" s="248"/>
      <c r="N46" s="318">
        <v>5</v>
      </c>
      <c r="O46" s="318"/>
      <c r="P46" s="318"/>
      <c r="Q46" s="248"/>
      <c r="R46" s="248"/>
      <c r="S46" s="248"/>
      <c r="T46" s="318"/>
      <c r="U46" s="318"/>
      <c r="V46" s="318"/>
      <c r="W46" s="248">
        <v>5</v>
      </c>
      <c r="X46" s="248"/>
      <c r="Y46" s="248"/>
      <c r="Z46" s="318"/>
      <c r="AA46" s="318"/>
      <c r="AB46" s="318"/>
      <c r="AC46" s="318"/>
      <c r="AD46" s="318"/>
      <c r="AE46" s="248"/>
      <c r="AF46" s="248"/>
      <c r="AG46" s="248"/>
      <c r="AH46" s="248"/>
      <c r="AI46" s="248"/>
      <c r="AJ46" s="318"/>
      <c r="AK46" s="318"/>
      <c r="AL46" s="318"/>
      <c r="AM46" s="318"/>
      <c r="AN46" s="318"/>
      <c r="AO46" s="248"/>
      <c r="AP46" s="248"/>
      <c r="AQ46" s="248"/>
      <c r="AR46" s="248"/>
      <c r="AS46" s="248"/>
      <c r="AT46" s="318"/>
      <c r="AU46" s="318"/>
      <c r="AV46" s="318"/>
      <c r="AW46" s="318"/>
      <c r="AX46" s="318"/>
      <c r="AY46" s="248"/>
      <c r="AZ46" s="248"/>
      <c r="BA46" s="248"/>
      <c r="BB46" s="602"/>
    </row>
    <row r="47" spans="1:86" ht="19.5" customHeight="1">
      <c r="A47" s="548"/>
      <c r="B47" s="584"/>
      <c r="C47" s="500"/>
      <c r="D47" s="162" t="s">
        <v>43</v>
      </c>
      <c r="E47" s="249">
        <f>H47+K47+N47+Q47+T47+W47+Z47+AE47+AJ47+AO47+AT47+AY47</f>
        <v>1.1111111111111112</v>
      </c>
      <c r="F47" s="244">
        <f>I47+L47+O47+R47+U47+X47+AA47+AF47+AK47+AP47+AU47+AZ47</f>
        <v>0</v>
      </c>
      <c r="G47" s="249"/>
      <c r="H47" s="319">
        <f t="shared" ref="H47:I47" si="151">(H46/90)*10</f>
        <v>0</v>
      </c>
      <c r="I47" s="319">
        <f t="shared" si="151"/>
        <v>0</v>
      </c>
      <c r="J47" s="319"/>
      <c r="K47" s="249">
        <f t="shared" ref="K47:L47" si="152">(K46/90)*10</f>
        <v>0</v>
      </c>
      <c r="L47" s="249">
        <f t="shared" si="152"/>
        <v>0</v>
      </c>
      <c r="M47" s="249"/>
      <c r="N47" s="319">
        <f t="shared" ref="N47:O47" si="153">(N46/90)*10</f>
        <v>0.55555555555555558</v>
      </c>
      <c r="O47" s="319">
        <f t="shared" si="153"/>
        <v>0</v>
      </c>
      <c r="P47" s="319"/>
      <c r="Q47" s="249">
        <f t="shared" ref="Q47:R47" si="154">(Q46/90)*10</f>
        <v>0</v>
      </c>
      <c r="R47" s="249">
        <f t="shared" si="154"/>
        <v>0</v>
      </c>
      <c r="S47" s="249"/>
      <c r="T47" s="319">
        <f t="shared" ref="T47:U47" si="155">(T46/90)*10</f>
        <v>0</v>
      </c>
      <c r="U47" s="319">
        <f t="shared" si="155"/>
        <v>0</v>
      </c>
      <c r="V47" s="319"/>
      <c r="W47" s="249">
        <f t="shared" ref="W47:X47" si="156">(W46/90)*10</f>
        <v>0.55555555555555558</v>
      </c>
      <c r="X47" s="249">
        <f t="shared" si="156"/>
        <v>0</v>
      </c>
      <c r="Y47" s="249"/>
      <c r="Z47" s="319">
        <f t="shared" ref="Z47:AC47" si="157">(Z46/90)*10</f>
        <v>0</v>
      </c>
      <c r="AA47" s="319">
        <f t="shared" si="157"/>
        <v>0</v>
      </c>
      <c r="AB47" s="319">
        <f t="shared" si="157"/>
        <v>0</v>
      </c>
      <c r="AC47" s="319">
        <f t="shared" si="157"/>
        <v>0</v>
      </c>
      <c r="AD47" s="319"/>
      <c r="AE47" s="249">
        <f t="shared" ref="AE47:AH47" si="158">(AE46/90)*10</f>
        <v>0</v>
      </c>
      <c r="AF47" s="249">
        <f t="shared" si="158"/>
        <v>0</v>
      </c>
      <c r="AG47" s="249">
        <f t="shared" si="158"/>
        <v>0</v>
      </c>
      <c r="AH47" s="249">
        <f t="shared" si="158"/>
        <v>0</v>
      </c>
      <c r="AI47" s="249"/>
      <c r="AJ47" s="319">
        <f t="shared" ref="AJ47:AM47" si="159">(AJ46/90)*10</f>
        <v>0</v>
      </c>
      <c r="AK47" s="319">
        <f t="shared" si="159"/>
        <v>0</v>
      </c>
      <c r="AL47" s="319">
        <f t="shared" si="159"/>
        <v>0</v>
      </c>
      <c r="AM47" s="319">
        <f t="shared" si="159"/>
        <v>0</v>
      </c>
      <c r="AN47" s="319"/>
      <c r="AO47" s="249">
        <f t="shared" ref="AO47:AR47" si="160">(AO46/90)*10</f>
        <v>0</v>
      </c>
      <c r="AP47" s="249">
        <f t="shared" si="160"/>
        <v>0</v>
      </c>
      <c r="AQ47" s="249">
        <f t="shared" si="160"/>
        <v>0</v>
      </c>
      <c r="AR47" s="249">
        <f t="shared" si="160"/>
        <v>0</v>
      </c>
      <c r="AS47" s="249"/>
      <c r="AT47" s="319">
        <f t="shared" ref="AT47:AW47" si="161">(AT46/90)*10</f>
        <v>0</v>
      </c>
      <c r="AU47" s="319">
        <f t="shared" si="161"/>
        <v>0</v>
      </c>
      <c r="AV47" s="319">
        <f t="shared" si="161"/>
        <v>0</v>
      </c>
      <c r="AW47" s="319">
        <f t="shared" si="161"/>
        <v>0</v>
      </c>
      <c r="AX47" s="319"/>
      <c r="AY47" s="249">
        <f t="shared" ref="AY47:AZ47" si="162">(AY46/90)*10</f>
        <v>0</v>
      </c>
      <c r="AZ47" s="249">
        <f t="shared" si="162"/>
        <v>0</v>
      </c>
      <c r="BA47" s="249"/>
      <c r="BB47" s="603"/>
    </row>
    <row r="48" spans="1:86" s="219" customFormat="1" ht="18.75" customHeight="1">
      <c r="A48" s="498" t="s">
        <v>3</v>
      </c>
      <c r="B48" s="480" t="s">
        <v>327</v>
      </c>
      <c r="C48" s="480" t="s">
        <v>328</v>
      </c>
      <c r="D48" s="218" t="s">
        <v>41</v>
      </c>
      <c r="E48" s="243">
        <f>E49+E50</f>
        <v>2900.5555555555557</v>
      </c>
      <c r="F48" s="242">
        <f t="shared" ref="F48:BA48" si="163">F49+F50</f>
        <v>0</v>
      </c>
      <c r="G48" s="243">
        <f>(F48/E48)*100</f>
        <v>0</v>
      </c>
      <c r="H48" s="243">
        <f t="shared" si="163"/>
        <v>0</v>
      </c>
      <c r="I48" s="243">
        <f t="shared" si="163"/>
        <v>0</v>
      </c>
      <c r="J48" s="243">
        <f t="shared" si="163"/>
        <v>0</v>
      </c>
      <c r="K48" s="243">
        <f t="shared" si="163"/>
        <v>0</v>
      </c>
      <c r="L48" s="243">
        <f t="shared" si="163"/>
        <v>0</v>
      </c>
      <c r="M48" s="243">
        <f t="shared" si="163"/>
        <v>0</v>
      </c>
      <c r="N48" s="243">
        <f t="shared" si="163"/>
        <v>944.44444444444446</v>
      </c>
      <c r="O48" s="243">
        <f t="shared" si="163"/>
        <v>0</v>
      </c>
      <c r="P48" s="243">
        <f t="shared" si="163"/>
        <v>0</v>
      </c>
      <c r="Q48" s="243">
        <f t="shared" si="163"/>
        <v>0</v>
      </c>
      <c r="R48" s="243">
        <f t="shared" si="163"/>
        <v>0</v>
      </c>
      <c r="S48" s="243">
        <f t="shared" si="163"/>
        <v>0</v>
      </c>
      <c r="T48" s="243">
        <f t="shared" si="163"/>
        <v>0</v>
      </c>
      <c r="U48" s="243">
        <f t="shared" si="163"/>
        <v>0</v>
      </c>
      <c r="V48" s="243">
        <f t="shared" si="163"/>
        <v>0</v>
      </c>
      <c r="W48" s="243">
        <f t="shared" si="163"/>
        <v>944.66666666666674</v>
      </c>
      <c r="X48" s="243">
        <f t="shared" si="163"/>
        <v>0</v>
      </c>
      <c r="Y48" s="243">
        <f t="shared" si="163"/>
        <v>0</v>
      </c>
      <c r="Z48" s="243">
        <f t="shared" si="163"/>
        <v>0</v>
      </c>
      <c r="AA48" s="243">
        <f t="shared" si="163"/>
        <v>0</v>
      </c>
      <c r="AB48" s="243">
        <f t="shared" si="163"/>
        <v>0</v>
      </c>
      <c r="AC48" s="243">
        <f t="shared" si="163"/>
        <v>0</v>
      </c>
      <c r="AD48" s="243">
        <f t="shared" si="163"/>
        <v>0</v>
      </c>
      <c r="AE48" s="243">
        <f t="shared" si="163"/>
        <v>0</v>
      </c>
      <c r="AF48" s="243">
        <f t="shared" si="163"/>
        <v>0</v>
      </c>
      <c r="AG48" s="243">
        <f t="shared" si="163"/>
        <v>0</v>
      </c>
      <c r="AH48" s="243">
        <f t="shared" si="163"/>
        <v>0</v>
      </c>
      <c r="AI48" s="243">
        <f t="shared" si="163"/>
        <v>0</v>
      </c>
      <c r="AJ48" s="243">
        <f t="shared" si="163"/>
        <v>1011.4444444444443</v>
      </c>
      <c r="AK48" s="243">
        <f t="shared" si="163"/>
        <v>0</v>
      </c>
      <c r="AL48" s="243">
        <f t="shared" si="163"/>
        <v>0</v>
      </c>
      <c r="AM48" s="243">
        <f t="shared" si="163"/>
        <v>0</v>
      </c>
      <c r="AN48" s="243">
        <f t="shared" si="163"/>
        <v>0</v>
      </c>
      <c r="AO48" s="243">
        <f t="shared" si="163"/>
        <v>0</v>
      </c>
      <c r="AP48" s="243">
        <f t="shared" si="163"/>
        <v>0</v>
      </c>
      <c r="AQ48" s="243">
        <f t="shared" si="163"/>
        <v>0</v>
      </c>
      <c r="AR48" s="243">
        <f t="shared" si="163"/>
        <v>0</v>
      </c>
      <c r="AS48" s="243">
        <f t="shared" si="163"/>
        <v>0</v>
      </c>
      <c r="AT48" s="243">
        <f t="shared" si="163"/>
        <v>0</v>
      </c>
      <c r="AU48" s="243">
        <f t="shared" si="163"/>
        <v>0</v>
      </c>
      <c r="AV48" s="243">
        <f t="shared" si="163"/>
        <v>0</v>
      </c>
      <c r="AW48" s="243">
        <f t="shared" si="163"/>
        <v>0</v>
      </c>
      <c r="AX48" s="243">
        <f t="shared" si="163"/>
        <v>0</v>
      </c>
      <c r="AY48" s="243">
        <f t="shared" si="163"/>
        <v>0</v>
      </c>
      <c r="AZ48" s="243">
        <f t="shared" si="163"/>
        <v>0</v>
      </c>
      <c r="BA48" s="243">
        <f t="shared" si="163"/>
        <v>0</v>
      </c>
      <c r="BB48" s="591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250"/>
    </row>
    <row r="49" spans="1:86" s="219" customFormat="1" ht="34.9" customHeight="1">
      <c r="A49" s="498"/>
      <c r="B49" s="480"/>
      <c r="C49" s="480"/>
      <c r="D49" s="227" t="s">
        <v>2</v>
      </c>
      <c r="E49" s="243">
        <f>E52+E55+E58+E61+E64+E67</f>
        <v>2610.5</v>
      </c>
      <c r="F49" s="243">
        <f>F52+F55+F58+F61+F64+F67</f>
        <v>0</v>
      </c>
      <c r="G49" s="243">
        <f>(F49/E49)*100</f>
        <v>0</v>
      </c>
      <c r="H49" s="243">
        <f t="shared" ref="H49:I49" si="164">H52+H55+H58+H61+H64+H67</f>
        <v>0</v>
      </c>
      <c r="I49" s="243">
        <f t="shared" si="164"/>
        <v>0</v>
      </c>
      <c r="J49" s="243"/>
      <c r="K49" s="243">
        <f t="shared" ref="K49:L49" si="165">K52+K55+K58+K61+K64+K67</f>
        <v>0</v>
      </c>
      <c r="L49" s="243">
        <f t="shared" si="165"/>
        <v>0</v>
      </c>
      <c r="M49" s="243"/>
      <c r="N49" s="243">
        <f t="shared" ref="N49:O49" si="166">N52+N55+N58+N61+N64+N67</f>
        <v>850</v>
      </c>
      <c r="O49" s="243">
        <f t="shared" si="166"/>
        <v>0</v>
      </c>
      <c r="P49" s="243"/>
      <c r="Q49" s="243">
        <f t="shared" ref="Q49:R49" si="167">Q52+Q55+Q58+Q61+Q64+Q67</f>
        <v>0</v>
      </c>
      <c r="R49" s="243">
        <f t="shared" si="167"/>
        <v>0</v>
      </c>
      <c r="S49" s="243"/>
      <c r="T49" s="243">
        <f t="shared" ref="T49:U49" si="168">T52+T55+T58+T61+T64+T67</f>
        <v>0</v>
      </c>
      <c r="U49" s="243">
        <f t="shared" si="168"/>
        <v>0</v>
      </c>
      <c r="V49" s="243"/>
      <c r="W49" s="243">
        <f t="shared" ref="W49:X49" si="169">W52+W55+W58+W61+W64+W67</f>
        <v>850.2</v>
      </c>
      <c r="X49" s="243">
        <f t="shared" si="169"/>
        <v>0</v>
      </c>
      <c r="Y49" s="243"/>
      <c r="Z49" s="243">
        <f t="shared" ref="Z49:AC49" si="170">Z52+Z55+Z58+Z61+Z64+Z67</f>
        <v>0</v>
      </c>
      <c r="AA49" s="243">
        <f t="shared" si="170"/>
        <v>0</v>
      </c>
      <c r="AB49" s="243">
        <f t="shared" si="170"/>
        <v>0</v>
      </c>
      <c r="AC49" s="243">
        <f t="shared" si="170"/>
        <v>0</v>
      </c>
      <c r="AD49" s="243"/>
      <c r="AE49" s="243">
        <f t="shared" ref="AE49:AH49" si="171">AE52+AE55+AE58+AE61+AE64+AE67</f>
        <v>0</v>
      </c>
      <c r="AF49" s="243">
        <f t="shared" si="171"/>
        <v>0</v>
      </c>
      <c r="AG49" s="243">
        <f t="shared" si="171"/>
        <v>0</v>
      </c>
      <c r="AH49" s="243">
        <f t="shared" si="171"/>
        <v>0</v>
      </c>
      <c r="AI49" s="243"/>
      <c r="AJ49" s="243">
        <f t="shared" ref="AJ49:AM49" si="172">AJ52+AJ55+AJ58+AJ61+AJ64+AJ67</f>
        <v>910.3</v>
      </c>
      <c r="AK49" s="243">
        <f t="shared" si="172"/>
        <v>0</v>
      </c>
      <c r="AL49" s="243">
        <f t="shared" si="172"/>
        <v>0</v>
      </c>
      <c r="AM49" s="243">
        <f t="shared" si="172"/>
        <v>0</v>
      </c>
      <c r="AN49" s="243"/>
      <c r="AO49" s="243">
        <f t="shared" ref="AO49:AR49" si="173">AO52+AO55+AO58+AO61+AO64+AO67</f>
        <v>0</v>
      </c>
      <c r="AP49" s="243">
        <f t="shared" si="173"/>
        <v>0</v>
      </c>
      <c r="AQ49" s="243">
        <f t="shared" si="173"/>
        <v>0</v>
      </c>
      <c r="AR49" s="243">
        <f t="shared" si="173"/>
        <v>0</v>
      </c>
      <c r="AS49" s="243"/>
      <c r="AT49" s="243">
        <f t="shared" ref="AT49:AW49" si="174">AT52+AT55+AT58+AT61+AT64+AT67</f>
        <v>0</v>
      </c>
      <c r="AU49" s="243">
        <f t="shared" si="174"/>
        <v>0</v>
      </c>
      <c r="AV49" s="243">
        <f t="shared" si="174"/>
        <v>0</v>
      </c>
      <c r="AW49" s="243">
        <f t="shared" si="174"/>
        <v>0</v>
      </c>
      <c r="AX49" s="243"/>
      <c r="AY49" s="243">
        <f t="shared" ref="AY49:AZ49" si="175">AY52+AY55+AY58+AY61+AY64+AY67</f>
        <v>0</v>
      </c>
      <c r="AZ49" s="243">
        <f t="shared" si="175"/>
        <v>0</v>
      </c>
      <c r="BA49" s="243"/>
      <c r="BB49" s="591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250"/>
    </row>
    <row r="50" spans="1:86" s="219" customFormat="1" ht="21.75" customHeight="1">
      <c r="A50" s="498"/>
      <c r="B50" s="480"/>
      <c r="C50" s="480"/>
      <c r="D50" s="228" t="s">
        <v>43</v>
      </c>
      <c r="E50" s="243">
        <f>E53+E56+E59+E62+E65+E68</f>
        <v>290.05555555555554</v>
      </c>
      <c r="F50" s="243">
        <f>F53+F56+F59+F62+F65+F68</f>
        <v>0</v>
      </c>
      <c r="G50" s="243">
        <f>(F50/E50)*100</f>
        <v>0</v>
      </c>
      <c r="H50" s="243">
        <f t="shared" ref="H50:I50" si="176">H53+H56+H59+H62+H65+H68</f>
        <v>0</v>
      </c>
      <c r="I50" s="243">
        <f t="shared" si="176"/>
        <v>0</v>
      </c>
      <c r="J50" s="243"/>
      <c r="K50" s="243">
        <f t="shared" ref="K50:L50" si="177">K53+K56+K59+K62+K65+K68</f>
        <v>0</v>
      </c>
      <c r="L50" s="243">
        <f t="shared" si="177"/>
        <v>0</v>
      </c>
      <c r="M50" s="243"/>
      <c r="N50" s="243">
        <f t="shared" ref="N50:O50" si="178">N53+N56+N59+N62+N65+N68</f>
        <v>94.444444444444457</v>
      </c>
      <c r="O50" s="243">
        <f t="shared" si="178"/>
        <v>0</v>
      </c>
      <c r="P50" s="243"/>
      <c r="Q50" s="243">
        <f t="shared" ref="Q50:R50" si="179">Q53+Q56+Q59+Q62+Q65+Q68</f>
        <v>0</v>
      </c>
      <c r="R50" s="243">
        <f t="shared" si="179"/>
        <v>0</v>
      </c>
      <c r="S50" s="243"/>
      <c r="T50" s="243">
        <f t="shared" ref="T50:U50" si="180">T53+T56+T59+T62+T65+T68</f>
        <v>0</v>
      </c>
      <c r="U50" s="243">
        <f t="shared" si="180"/>
        <v>0</v>
      </c>
      <c r="V50" s="243"/>
      <c r="W50" s="243">
        <f t="shared" ref="W50:X50" si="181">W53+W56+W59+W62+W65+W68</f>
        <v>94.466666666666669</v>
      </c>
      <c r="X50" s="243">
        <f t="shared" si="181"/>
        <v>0</v>
      </c>
      <c r="Y50" s="243"/>
      <c r="Z50" s="243">
        <f t="shared" ref="Z50:AC50" si="182">Z53+Z56+Z59+Z62+Z65+Z68</f>
        <v>0</v>
      </c>
      <c r="AA50" s="243">
        <f t="shared" si="182"/>
        <v>0</v>
      </c>
      <c r="AB50" s="243">
        <f t="shared" si="182"/>
        <v>0</v>
      </c>
      <c r="AC50" s="243">
        <f t="shared" si="182"/>
        <v>0</v>
      </c>
      <c r="AD50" s="243"/>
      <c r="AE50" s="243">
        <f t="shared" ref="AE50:AH50" si="183">AE53+AE56+AE59+AE62+AE65+AE68</f>
        <v>0</v>
      </c>
      <c r="AF50" s="243">
        <f t="shared" si="183"/>
        <v>0</v>
      </c>
      <c r="AG50" s="243">
        <f t="shared" si="183"/>
        <v>0</v>
      </c>
      <c r="AH50" s="243">
        <f t="shared" si="183"/>
        <v>0</v>
      </c>
      <c r="AI50" s="243"/>
      <c r="AJ50" s="243">
        <f t="shared" ref="AJ50:AM50" si="184">AJ53+AJ56+AJ59+AJ62+AJ65+AJ68</f>
        <v>101.14444444444445</v>
      </c>
      <c r="AK50" s="243">
        <f t="shared" si="184"/>
        <v>0</v>
      </c>
      <c r="AL50" s="243">
        <f t="shared" si="184"/>
        <v>0</v>
      </c>
      <c r="AM50" s="243">
        <f t="shared" si="184"/>
        <v>0</v>
      </c>
      <c r="AN50" s="243"/>
      <c r="AO50" s="243">
        <f t="shared" ref="AO50:AR50" si="185">AO53+AO56+AO59+AO62+AO65+AO68</f>
        <v>0</v>
      </c>
      <c r="AP50" s="243">
        <f t="shared" si="185"/>
        <v>0</v>
      </c>
      <c r="AQ50" s="243">
        <f t="shared" si="185"/>
        <v>0</v>
      </c>
      <c r="AR50" s="243">
        <f t="shared" si="185"/>
        <v>0</v>
      </c>
      <c r="AS50" s="243"/>
      <c r="AT50" s="243">
        <f t="shared" ref="AT50:AW50" si="186">AT53+AT56+AT59+AT62+AT65+AT68</f>
        <v>0</v>
      </c>
      <c r="AU50" s="243">
        <f t="shared" si="186"/>
        <v>0</v>
      </c>
      <c r="AV50" s="243">
        <f t="shared" si="186"/>
        <v>0</v>
      </c>
      <c r="AW50" s="243">
        <f t="shared" si="186"/>
        <v>0</v>
      </c>
      <c r="AX50" s="243"/>
      <c r="AY50" s="243">
        <f t="shared" ref="AY50:AZ50" si="187">AY53+AY56+AY59+AY62+AY65+AY68</f>
        <v>0</v>
      </c>
      <c r="AZ50" s="243">
        <f t="shared" si="187"/>
        <v>0</v>
      </c>
      <c r="BA50" s="243"/>
      <c r="BB50" s="591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250"/>
    </row>
    <row r="51" spans="1:86" ht="22.5" customHeight="1">
      <c r="A51" s="547" t="s">
        <v>329</v>
      </c>
      <c r="B51" s="583" t="s">
        <v>321</v>
      </c>
      <c r="C51" s="583"/>
      <c r="D51" s="164" t="s">
        <v>41</v>
      </c>
      <c r="E51" s="248">
        <f>E52+E53</f>
        <v>333.33333333333331</v>
      </c>
      <c r="F51" s="248">
        <f>F52+F53</f>
        <v>0</v>
      </c>
      <c r="G51" s="248"/>
      <c r="H51" s="318">
        <f t="shared" ref="H51:I51" si="188">H52+H53</f>
        <v>0</v>
      </c>
      <c r="I51" s="318">
        <f t="shared" si="188"/>
        <v>0</v>
      </c>
      <c r="J51" s="318"/>
      <c r="K51" s="248">
        <f t="shared" ref="K51:L51" si="189">K52+K53</f>
        <v>0</v>
      </c>
      <c r="L51" s="248">
        <f t="shared" si="189"/>
        <v>0</v>
      </c>
      <c r="M51" s="248"/>
      <c r="N51" s="318">
        <f t="shared" ref="N51:O51" si="190">N52+N53</f>
        <v>111.11111111111111</v>
      </c>
      <c r="O51" s="318">
        <f t="shared" si="190"/>
        <v>0</v>
      </c>
      <c r="P51" s="318"/>
      <c r="Q51" s="248">
        <f t="shared" ref="Q51:R51" si="191">Q52+Q53</f>
        <v>0</v>
      </c>
      <c r="R51" s="248">
        <f t="shared" si="191"/>
        <v>0</v>
      </c>
      <c r="S51" s="248"/>
      <c r="T51" s="318">
        <f t="shared" ref="T51:U51" si="192">T52+T53</f>
        <v>0</v>
      </c>
      <c r="U51" s="318">
        <f t="shared" si="192"/>
        <v>0</v>
      </c>
      <c r="V51" s="318"/>
      <c r="W51" s="248">
        <f t="shared" ref="W51:X51" si="193">W52+W53</f>
        <v>111.11111111111111</v>
      </c>
      <c r="X51" s="248">
        <f t="shared" si="193"/>
        <v>0</v>
      </c>
      <c r="Y51" s="248"/>
      <c r="Z51" s="318">
        <f t="shared" ref="Z51:AC51" si="194">Z52+Z53</f>
        <v>0</v>
      </c>
      <c r="AA51" s="318">
        <f t="shared" si="194"/>
        <v>0</v>
      </c>
      <c r="AB51" s="318">
        <f t="shared" si="194"/>
        <v>0</v>
      </c>
      <c r="AC51" s="318">
        <f t="shared" si="194"/>
        <v>0</v>
      </c>
      <c r="AD51" s="318"/>
      <c r="AE51" s="248">
        <f t="shared" ref="AE51:AH51" si="195">AE52+AE53</f>
        <v>0</v>
      </c>
      <c r="AF51" s="248">
        <f t="shared" si="195"/>
        <v>0</v>
      </c>
      <c r="AG51" s="248">
        <f t="shared" si="195"/>
        <v>0</v>
      </c>
      <c r="AH51" s="248">
        <f t="shared" si="195"/>
        <v>0</v>
      </c>
      <c r="AI51" s="248"/>
      <c r="AJ51" s="318">
        <f t="shared" ref="AJ51:AM51" si="196">AJ52+AJ53</f>
        <v>111.11111111111111</v>
      </c>
      <c r="AK51" s="318">
        <f t="shared" si="196"/>
        <v>0</v>
      </c>
      <c r="AL51" s="318">
        <f t="shared" si="196"/>
        <v>0</v>
      </c>
      <c r="AM51" s="318">
        <f t="shared" si="196"/>
        <v>0</v>
      </c>
      <c r="AN51" s="318"/>
      <c r="AO51" s="248">
        <f t="shared" ref="AO51:AR51" si="197">AO52+AO53</f>
        <v>0</v>
      </c>
      <c r="AP51" s="248">
        <f t="shared" si="197"/>
        <v>0</v>
      </c>
      <c r="AQ51" s="248">
        <f t="shared" si="197"/>
        <v>0</v>
      </c>
      <c r="AR51" s="248">
        <f t="shared" si="197"/>
        <v>0</v>
      </c>
      <c r="AS51" s="248"/>
      <c r="AT51" s="318">
        <f t="shared" ref="AT51:AW51" si="198">AT52+AT53</f>
        <v>0</v>
      </c>
      <c r="AU51" s="318">
        <f t="shared" si="198"/>
        <v>0</v>
      </c>
      <c r="AV51" s="318">
        <f t="shared" si="198"/>
        <v>0</v>
      </c>
      <c r="AW51" s="318">
        <f t="shared" si="198"/>
        <v>0</v>
      </c>
      <c r="AX51" s="318"/>
      <c r="AY51" s="248">
        <f t="shared" ref="AY51:AZ51" si="199">AY52+AY53</f>
        <v>0</v>
      </c>
      <c r="AZ51" s="248">
        <f t="shared" si="199"/>
        <v>0</v>
      </c>
      <c r="BA51" s="248"/>
      <c r="BB51" s="536"/>
    </row>
    <row r="52" spans="1:86" ht="30.75" customHeight="1">
      <c r="A52" s="548"/>
      <c r="B52" s="584"/>
      <c r="C52" s="584"/>
      <c r="D52" s="164" t="s">
        <v>2</v>
      </c>
      <c r="E52" s="248">
        <f t="shared" ref="E52:E53" si="200">H52+K52+N52+Q52+T52+W52+Z52+AE52+AJ52+AO52+AT52+AY52</f>
        <v>300</v>
      </c>
      <c r="F52" s="248">
        <f t="shared" ref="F52:F53" si="201">I52+L52+O52+R52+U52+X52+AA52+AF52+AK52+AP52+AU52+AZ52</f>
        <v>0</v>
      </c>
      <c r="G52" s="248"/>
      <c r="H52" s="318"/>
      <c r="I52" s="318"/>
      <c r="J52" s="318"/>
      <c r="K52" s="248"/>
      <c r="L52" s="248"/>
      <c r="M52" s="248"/>
      <c r="N52" s="318">
        <v>100</v>
      </c>
      <c r="O52" s="318"/>
      <c r="P52" s="318"/>
      <c r="Q52" s="248"/>
      <c r="R52" s="248"/>
      <c r="S52" s="248"/>
      <c r="T52" s="318"/>
      <c r="U52" s="318"/>
      <c r="V52" s="318"/>
      <c r="W52" s="248">
        <v>100</v>
      </c>
      <c r="X52" s="248"/>
      <c r="Y52" s="248"/>
      <c r="Z52" s="318"/>
      <c r="AA52" s="318"/>
      <c r="AB52" s="318"/>
      <c r="AC52" s="318"/>
      <c r="AD52" s="318"/>
      <c r="AE52" s="248"/>
      <c r="AF52" s="248"/>
      <c r="AG52" s="248"/>
      <c r="AH52" s="248"/>
      <c r="AI52" s="248"/>
      <c r="AJ52" s="318">
        <v>100</v>
      </c>
      <c r="AK52" s="318"/>
      <c r="AL52" s="318"/>
      <c r="AM52" s="318"/>
      <c r="AN52" s="318"/>
      <c r="AO52" s="248"/>
      <c r="AP52" s="248"/>
      <c r="AQ52" s="248"/>
      <c r="AR52" s="248"/>
      <c r="AS52" s="248"/>
      <c r="AT52" s="318"/>
      <c r="AU52" s="318"/>
      <c r="AV52" s="318"/>
      <c r="AW52" s="318"/>
      <c r="AX52" s="318"/>
      <c r="AY52" s="248"/>
      <c r="AZ52" s="248"/>
      <c r="BA52" s="248"/>
      <c r="BB52" s="602"/>
    </row>
    <row r="53" spans="1:86" ht="19.5" customHeight="1">
      <c r="A53" s="548"/>
      <c r="B53" s="584"/>
      <c r="C53" s="584"/>
      <c r="D53" s="164" t="s">
        <v>43</v>
      </c>
      <c r="E53" s="248">
        <f t="shared" si="200"/>
        <v>33.333333333333329</v>
      </c>
      <c r="F53" s="248">
        <f t="shared" si="201"/>
        <v>0</v>
      </c>
      <c r="G53" s="248"/>
      <c r="H53" s="318">
        <f t="shared" ref="H53" si="202">(H52/90)*10</f>
        <v>0</v>
      </c>
      <c r="I53" s="318">
        <f t="shared" ref="I53" si="203">(I52/90)*10</f>
        <v>0</v>
      </c>
      <c r="J53" s="318"/>
      <c r="K53" s="248">
        <f t="shared" ref="K53" si="204">(K52/90)*10</f>
        <v>0</v>
      </c>
      <c r="L53" s="248">
        <f t="shared" ref="L53" si="205">(L52/90)*10</f>
        <v>0</v>
      </c>
      <c r="M53" s="248"/>
      <c r="N53" s="318">
        <f t="shared" ref="N53" si="206">(N52/90)*10</f>
        <v>11.111111111111111</v>
      </c>
      <c r="O53" s="318">
        <f t="shared" ref="O53" si="207">(O52/90)*10</f>
        <v>0</v>
      </c>
      <c r="P53" s="318"/>
      <c r="Q53" s="248">
        <f t="shared" ref="Q53" si="208">(Q52/90)*10</f>
        <v>0</v>
      </c>
      <c r="R53" s="248">
        <f t="shared" ref="R53" si="209">(R52/90)*10</f>
        <v>0</v>
      </c>
      <c r="S53" s="248"/>
      <c r="T53" s="318">
        <f t="shared" ref="T53" si="210">(T52/90)*10</f>
        <v>0</v>
      </c>
      <c r="U53" s="318">
        <f t="shared" ref="U53" si="211">(U52/90)*10</f>
        <v>0</v>
      </c>
      <c r="V53" s="318"/>
      <c r="W53" s="248">
        <f t="shared" ref="W53" si="212">(W52/90)*10</f>
        <v>11.111111111111111</v>
      </c>
      <c r="X53" s="248">
        <f t="shared" ref="X53" si="213">(X52/90)*10</f>
        <v>0</v>
      </c>
      <c r="Y53" s="248"/>
      <c r="Z53" s="318">
        <f t="shared" ref="Z53" si="214">(Z52/90)*10</f>
        <v>0</v>
      </c>
      <c r="AA53" s="318">
        <f t="shared" ref="AA53" si="215">(AA52/90)*10</f>
        <v>0</v>
      </c>
      <c r="AB53" s="318">
        <f t="shared" ref="AB53" si="216">(AB52/90)*10</f>
        <v>0</v>
      </c>
      <c r="AC53" s="318">
        <f t="shared" ref="AC53" si="217">(AC52/90)*10</f>
        <v>0</v>
      </c>
      <c r="AD53" s="318"/>
      <c r="AE53" s="248">
        <f t="shared" ref="AE53" si="218">(AE52/90)*10</f>
        <v>0</v>
      </c>
      <c r="AF53" s="248">
        <f t="shared" ref="AF53" si="219">(AF52/90)*10</f>
        <v>0</v>
      </c>
      <c r="AG53" s="248">
        <f t="shared" ref="AG53" si="220">(AG52/90)*10</f>
        <v>0</v>
      </c>
      <c r="AH53" s="248">
        <f t="shared" ref="AH53" si="221">(AH52/90)*10</f>
        <v>0</v>
      </c>
      <c r="AI53" s="248"/>
      <c r="AJ53" s="318">
        <f t="shared" ref="AJ53" si="222">(AJ52/90)*10</f>
        <v>11.111111111111111</v>
      </c>
      <c r="AK53" s="318">
        <f t="shared" ref="AK53" si="223">(AK52/90)*10</f>
        <v>0</v>
      </c>
      <c r="AL53" s="318">
        <f t="shared" ref="AL53" si="224">(AL52/90)*10</f>
        <v>0</v>
      </c>
      <c r="AM53" s="318">
        <f t="shared" ref="AM53" si="225">(AM52/90)*10</f>
        <v>0</v>
      </c>
      <c r="AN53" s="318"/>
      <c r="AO53" s="248">
        <f t="shared" ref="AO53" si="226">(AO52/90)*10</f>
        <v>0</v>
      </c>
      <c r="AP53" s="248">
        <f t="shared" ref="AP53" si="227">(AP52/90)*10</f>
        <v>0</v>
      </c>
      <c r="AQ53" s="248">
        <f t="shared" ref="AQ53" si="228">(AQ52/90)*10</f>
        <v>0</v>
      </c>
      <c r="AR53" s="248">
        <f t="shared" ref="AR53" si="229">(AR52/90)*10</f>
        <v>0</v>
      </c>
      <c r="AS53" s="248"/>
      <c r="AT53" s="318">
        <f t="shared" ref="AT53" si="230">(AT52/90)*10</f>
        <v>0</v>
      </c>
      <c r="AU53" s="318">
        <f t="shared" ref="AU53" si="231">(AU52/90)*10</f>
        <v>0</v>
      </c>
      <c r="AV53" s="318">
        <f t="shared" ref="AV53" si="232">(AV52/90)*10</f>
        <v>0</v>
      </c>
      <c r="AW53" s="318">
        <f t="shared" ref="AW53" si="233">(AW52/90)*10</f>
        <v>0</v>
      </c>
      <c r="AX53" s="318"/>
      <c r="AY53" s="248">
        <f t="shared" ref="AY53" si="234">(AY52/90)*10</f>
        <v>0</v>
      </c>
      <c r="AZ53" s="248">
        <f t="shared" ref="AZ53" si="235">(AZ52/90)*10</f>
        <v>0</v>
      </c>
      <c r="BA53" s="248"/>
      <c r="BB53" s="603"/>
    </row>
    <row r="54" spans="1:86" ht="23.25" customHeight="1">
      <c r="A54" s="547" t="s">
        <v>330</v>
      </c>
      <c r="B54" s="583" t="s">
        <v>331</v>
      </c>
      <c r="C54" s="583"/>
      <c r="D54" s="164" t="s">
        <v>41</v>
      </c>
      <c r="E54" s="248">
        <f>E55+E56</f>
        <v>733.88888888888891</v>
      </c>
      <c r="F54" s="248">
        <f>F55+F56</f>
        <v>0</v>
      </c>
      <c r="G54" s="248"/>
      <c r="H54" s="318">
        <f t="shared" ref="H54:I54" si="236">H55+H56</f>
        <v>0</v>
      </c>
      <c r="I54" s="318">
        <f t="shared" si="236"/>
        <v>0</v>
      </c>
      <c r="J54" s="318"/>
      <c r="K54" s="248">
        <f t="shared" ref="K54:L54" si="237">K55+K56</f>
        <v>0</v>
      </c>
      <c r="L54" s="248">
        <f t="shared" si="237"/>
        <v>0</v>
      </c>
      <c r="M54" s="248"/>
      <c r="N54" s="318">
        <f t="shared" ref="N54:O54" si="238">N55+N56</f>
        <v>244.44444444444446</v>
      </c>
      <c r="O54" s="318">
        <f t="shared" si="238"/>
        <v>0</v>
      </c>
      <c r="P54" s="318"/>
      <c r="Q54" s="248">
        <f t="shared" ref="Q54:R54" si="239">Q55+Q56</f>
        <v>0</v>
      </c>
      <c r="R54" s="248">
        <f t="shared" si="239"/>
        <v>0</v>
      </c>
      <c r="S54" s="248"/>
      <c r="T54" s="318">
        <f t="shared" ref="T54:U54" si="240">T55+T56</f>
        <v>0</v>
      </c>
      <c r="U54" s="318">
        <f t="shared" si="240"/>
        <v>0</v>
      </c>
      <c r="V54" s="318"/>
      <c r="W54" s="248">
        <f t="shared" ref="W54:X54" si="241">W55+W56</f>
        <v>244.66666666666666</v>
      </c>
      <c r="X54" s="248">
        <f t="shared" si="241"/>
        <v>0</v>
      </c>
      <c r="Y54" s="248"/>
      <c r="Z54" s="318">
        <f t="shared" ref="Z54:AC54" si="242">Z55+Z56</f>
        <v>0</v>
      </c>
      <c r="AA54" s="318">
        <f t="shared" si="242"/>
        <v>0</v>
      </c>
      <c r="AB54" s="318">
        <f t="shared" si="242"/>
        <v>0</v>
      </c>
      <c r="AC54" s="318">
        <f t="shared" si="242"/>
        <v>0</v>
      </c>
      <c r="AD54" s="318"/>
      <c r="AE54" s="248">
        <f t="shared" ref="AE54:AH54" si="243">AE55+AE56</f>
        <v>0</v>
      </c>
      <c r="AF54" s="248">
        <f t="shared" si="243"/>
        <v>0</v>
      </c>
      <c r="AG54" s="248">
        <f t="shared" si="243"/>
        <v>0</v>
      </c>
      <c r="AH54" s="248">
        <f t="shared" si="243"/>
        <v>0</v>
      </c>
      <c r="AI54" s="248"/>
      <c r="AJ54" s="318">
        <f t="shared" ref="AJ54:AM54" si="244">AJ55+AJ56</f>
        <v>244.7777777777778</v>
      </c>
      <c r="AK54" s="318">
        <f t="shared" si="244"/>
        <v>0</v>
      </c>
      <c r="AL54" s="318">
        <f t="shared" si="244"/>
        <v>0</v>
      </c>
      <c r="AM54" s="318">
        <f t="shared" si="244"/>
        <v>0</v>
      </c>
      <c r="AN54" s="318"/>
      <c r="AO54" s="248">
        <f t="shared" ref="AO54:AR54" si="245">AO55+AO56</f>
        <v>0</v>
      </c>
      <c r="AP54" s="248">
        <f t="shared" si="245"/>
        <v>0</v>
      </c>
      <c r="AQ54" s="248">
        <f t="shared" si="245"/>
        <v>0</v>
      </c>
      <c r="AR54" s="248">
        <f t="shared" si="245"/>
        <v>0</v>
      </c>
      <c r="AS54" s="248"/>
      <c r="AT54" s="318">
        <f t="shared" ref="AT54:AW54" si="246">AT55+AT56</f>
        <v>0</v>
      </c>
      <c r="AU54" s="318">
        <f t="shared" si="246"/>
        <v>0</v>
      </c>
      <c r="AV54" s="318">
        <f t="shared" si="246"/>
        <v>0</v>
      </c>
      <c r="AW54" s="318">
        <f t="shared" si="246"/>
        <v>0</v>
      </c>
      <c r="AX54" s="318"/>
      <c r="AY54" s="248">
        <f t="shared" ref="AY54:AZ54" si="247">AY55+AY56</f>
        <v>0</v>
      </c>
      <c r="AZ54" s="248">
        <f t="shared" si="247"/>
        <v>0</v>
      </c>
      <c r="BA54" s="248"/>
      <c r="BB54" s="529"/>
    </row>
    <row r="55" spans="1:86" ht="33.75" customHeight="1">
      <c r="A55" s="548"/>
      <c r="B55" s="584"/>
      <c r="C55" s="584"/>
      <c r="D55" s="164" t="s">
        <v>2</v>
      </c>
      <c r="E55" s="248">
        <f t="shared" ref="E55:E56" si="248">H55+K55+N55+Q55+T55+W55+Z55+AE55+AJ55+AO55+AT55+AY55</f>
        <v>660.5</v>
      </c>
      <c r="F55" s="248">
        <f t="shared" ref="F55:F56" si="249">I55+L55+O55+R55+U55+X55+AA55+AF55+AK55+AP55+AU55+AZ55</f>
        <v>0</v>
      </c>
      <c r="G55" s="248"/>
      <c r="H55" s="318"/>
      <c r="I55" s="318"/>
      <c r="J55" s="318"/>
      <c r="K55" s="248"/>
      <c r="L55" s="248"/>
      <c r="M55" s="248"/>
      <c r="N55" s="318">
        <v>220</v>
      </c>
      <c r="O55" s="318"/>
      <c r="P55" s="318"/>
      <c r="Q55" s="248"/>
      <c r="R55" s="248"/>
      <c r="S55" s="248"/>
      <c r="T55" s="318"/>
      <c r="U55" s="318"/>
      <c r="V55" s="318"/>
      <c r="W55" s="248">
        <v>220.2</v>
      </c>
      <c r="X55" s="248"/>
      <c r="Y55" s="248"/>
      <c r="Z55" s="318"/>
      <c r="AA55" s="318"/>
      <c r="AB55" s="318"/>
      <c r="AC55" s="318"/>
      <c r="AD55" s="318"/>
      <c r="AE55" s="248"/>
      <c r="AF55" s="248"/>
      <c r="AG55" s="248"/>
      <c r="AH55" s="248"/>
      <c r="AI55" s="248"/>
      <c r="AJ55" s="318">
        <v>220.3</v>
      </c>
      <c r="AK55" s="318"/>
      <c r="AL55" s="318"/>
      <c r="AM55" s="318"/>
      <c r="AN55" s="318"/>
      <c r="AO55" s="248"/>
      <c r="AP55" s="248"/>
      <c r="AQ55" s="248"/>
      <c r="AR55" s="248"/>
      <c r="AS55" s="248"/>
      <c r="AT55" s="318"/>
      <c r="AU55" s="318"/>
      <c r="AV55" s="318"/>
      <c r="AW55" s="318"/>
      <c r="AX55" s="318"/>
      <c r="AY55" s="248"/>
      <c r="AZ55" s="248"/>
      <c r="BA55" s="248"/>
      <c r="BB55" s="499"/>
    </row>
    <row r="56" spans="1:86" ht="27.75" customHeight="1">
      <c r="A56" s="548"/>
      <c r="B56" s="584"/>
      <c r="C56" s="584"/>
      <c r="D56" s="164" t="s">
        <v>43</v>
      </c>
      <c r="E56" s="248">
        <f t="shared" si="248"/>
        <v>73.388888888888886</v>
      </c>
      <c r="F56" s="248">
        <f t="shared" si="249"/>
        <v>0</v>
      </c>
      <c r="G56" s="248"/>
      <c r="H56" s="318">
        <f t="shared" ref="H56" si="250">(H55/90)*10</f>
        <v>0</v>
      </c>
      <c r="I56" s="318">
        <f t="shared" ref="I56" si="251">(I55/90)*10</f>
        <v>0</v>
      </c>
      <c r="J56" s="318"/>
      <c r="K56" s="248">
        <f t="shared" ref="K56" si="252">(K55/90)*10</f>
        <v>0</v>
      </c>
      <c r="L56" s="248">
        <f t="shared" ref="L56" si="253">(L55/90)*10</f>
        <v>0</v>
      </c>
      <c r="M56" s="248"/>
      <c r="N56" s="318">
        <f t="shared" ref="N56" si="254">(N55/90)*10</f>
        <v>24.444444444444446</v>
      </c>
      <c r="O56" s="318">
        <f t="shared" ref="O56" si="255">(O55/90)*10</f>
        <v>0</v>
      </c>
      <c r="P56" s="318"/>
      <c r="Q56" s="248">
        <f t="shared" ref="Q56" si="256">(Q55/90)*10</f>
        <v>0</v>
      </c>
      <c r="R56" s="248">
        <f t="shared" ref="R56" si="257">(R55/90)*10</f>
        <v>0</v>
      </c>
      <c r="S56" s="248"/>
      <c r="T56" s="318">
        <f t="shared" ref="T56" si="258">(T55/90)*10</f>
        <v>0</v>
      </c>
      <c r="U56" s="318">
        <f t="shared" ref="U56" si="259">(U55/90)*10</f>
        <v>0</v>
      </c>
      <c r="V56" s="318"/>
      <c r="W56" s="248">
        <f t="shared" ref="W56" si="260">(W55/90)*10</f>
        <v>24.466666666666661</v>
      </c>
      <c r="X56" s="248">
        <f t="shared" ref="X56" si="261">(X55/90)*10</f>
        <v>0</v>
      </c>
      <c r="Y56" s="248"/>
      <c r="Z56" s="318">
        <f t="shared" ref="Z56" si="262">(Z55/90)*10</f>
        <v>0</v>
      </c>
      <c r="AA56" s="318">
        <f t="shared" ref="AA56" si="263">(AA55/90)*10</f>
        <v>0</v>
      </c>
      <c r="AB56" s="318">
        <f t="shared" ref="AB56" si="264">(AB55/90)*10</f>
        <v>0</v>
      </c>
      <c r="AC56" s="318">
        <f t="shared" ref="AC56" si="265">(AC55/90)*10</f>
        <v>0</v>
      </c>
      <c r="AD56" s="318"/>
      <c r="AE56" s="248">
        <f t="shared" ref="AE56" si="266">(AE55/90)*10</f>
        <v>0</v>
      </c>
      <c r="AF56" s="248">
        <f t="shared" ref="AF56" si="267">(AF55/90)*10</f>
        <v>0</v>
      </c>
      <c r="AG56" s="248">
        <f t="shared" ref="AG56" si="268">(AG55/90)*10</f>
        <v>0</v>
      </c>
      <c r="AH56" s="248">
        <f t="shared" ref="AH56" si="269">(AH55/90)*10</f>
        <v>0</v>
      </c>
      <c r="AI56" s="248"/>
      <c r="AJ56" s="318">
        <f t="shared" ref="AJ56" si="270">(AJ55/90)*10</f>
        <v>24.477777777777781</v>
      </c>
      <c r="AK56" s="318">
        <f t="shared" ref="AK56" si="271">(AK55/90)*10</f>
        <v>0</v>
      </c>
      <c r="AL56" s="318">
        <f t="shared" ref="AL56" si="272">(AL55/90)*10</f>
        <v>0</v>
      </c>
      <c r="AM56" s="318">
        <f t="shared" ref="AM56" si="273">(AM55/90)*10</f>
        <v>0</v>
      </c>
      <c r="AN56" s="318"/>
      <c r="AO56" s="248">
        <f t="shared" ref="AO56" si="274">(AO55/90)*10</f>
        <v>0</v>
      </c>
      <c r="AP56" s="248">
        <f t="shared" ref="AP56" si="275">(AP55/90)*10</f>
        <v>0</v>
      </c>
      <c r="AQ56" s="248">
        <f t="shared" ref="AQ56" si="276">(AQ55/90)*10</f>
        <v>0</v>
      </c>
      <c r="AR56" s="248">
        <f t="shared" ref="AR56" si="277">(AR55/90)*10</f>
        <v>0</v>
      </c>
      <c r="AS56" s="248"/>
      <c r="AT56" s="318">
        <f t="shared" ref="AT56" si="278">(AT55/90)*10</f>
        <v>0</v>
      </c>
      <c r="AU56" s="318">
        <f t="shared" ref="AU56" si="279">(AU55/90)*10</f>
        <v>0</v>
      </c>
      <c r="AV56" s="318">
        <f t="shared" ref="AV56" si="280">(AV55/90)*10</f>
        <v>0</v>
      </c>
      <c r="AW56" s="318">
        <f t="shared" ref="AW56" si="281">(AW55/90)*10</f>
        <v>0</v>
      </c>
      <c r="AX56" s="318"/>
      <c r="AY56" s="248">
        <f t="shared" ref="AY56" si="282">(AY55/90)*10</f>
        <v>0</v>
      </c>
      <c r="AZ56" s="248">
        <f t="shared" ref="AZ56" si="283">(AZ55/90)*10</f>
        <v>0</v>
      </c>
      <c r="BA56" s="248"/>
      <c r="BB56" s="500"/>
    </row>
    <row r="57" spans="1:86" ht="21.75" customHeight="1">
      <c r="A57" s="504" t="s">
        <v>333</v>
      </c>
      <c r="B57" s="489" t="s">
        <v>332</v>
      </c>
      <c r="C57" s="489"/>
      <c r="D57" s="164" t="s">
        <v>41</v>
      </c>
      <c r="E57" s="248">
        <f>E58+E59</f>
        <v>555.55555555555554</v>
      </c>
      <c r="F57" s="248">
        <f>F58+F59</f>
        <v>0</v>
      </c>
      <c r="G57" s="248"/>
      <c r="H57" s="318">
        <f t="shared" ref="H57:I57" si="284">H58+H59</f>
        <v>0</v>
      </c>
      <c r="I57" s="318">
        <f t="shared" si="284"/>
        <v>0</v>
      </c>
      <c r="J57" s="318"/>
      <c r="K57" s="248">
        <f t="shared" ref="K57:L57" si="285">K58+K59</f>
        <v>0</v>
      </c>
      <c r="L57" s="248">
        <f t="shared" si="285"/>
        <v>0</v>
      </c>
      <c r="M57" s="248"/>
      <c r="N57" s="318">
        <f t="shared" ref="N57:O57" si="286">N58+N59</f>
        <v>166.66666666666666</v>
      </c>
      <c r="O57" s="318">
        <f t="shared" si="286"/>
        <v>0</v>
      </c>
      <c r="P57" s="318"/>
      <c r="Q57" s="248">
        <f t="shared" ref="Q57:R57" si="287">Q58+Q59</f>
        <v>0</v>
      </c>
      <c r="R57" s="248">
        <f t="shared" si="287"/>
        <v>0</v>
      </c>
      <c r="S57" s="248"/>
      <c r="T57" s="318">
        <f t="shared" ref="T57:U57" si="288">T58+T59</f>
        <v>0</v>
      </c>
      <c r="U57" s="318">
        <f t="shared" si="288"/>
        <v>0</v>
      </c>
      <c r="V57" s="318"/>
      <c r="W57" s="248">
        <f t="shared" ref="W57:X57" si="289">W58+W59</f>
        <v>166.66666666666666</v>
      </c>
      <c r="X57" s="248">
        <f t="shared" si="289"/>
        <v>0</v>
      </c>
      <c r="Y57" s="248"/>
      <c r="Z57" s="318">
        <f t="shared" ref="Z57:AC57" si="290">Z58+Z59</f>
        <v>0</v>
      </c>
      <c r="AA57" s="318">
        <f t="shared" si="290"/>
        <v>0</v>
      </c>
      <c r="AB57" s="318">
        <f t="shared" si="290"/>
        <v>0</v>
      </c>
      <c r="AC57" s="318">
        <f t="shared" si="290"/>
        <v>0</v>
      </c>
      <c r="AD57" s="318"/>
      <c r="AE57" s="248">
        <f t="shared" ref="AE57:AH57" si="291">AE58+AE59</f>
        <v>0</v>
      </c>
      <c r="AF57" s="248">
        <f t="shared" si="291"/>
        <v>0</v>
      </c>
      <c r="AG57" s="248">
        <f t="shared" si="291"/>
        <v>0</v>
      </c>
      <c r="AH57" s="248">
        <f t="shared" si="291"/>
        <v>0</v>
      </c>
      <c r="AI57" s="248"/>
      <c r="AJ57" s="318">
        <f t="shared" ref="AJ57:AM57" si="292">AJ58+AJ59</f>
        <v>222.22222222222223</v>
      </c>
      <c r="AK57" s="318">
        <f t="shared" si="292"/>
        <v>0</v>
      </c>
      <c r="AL57" s="318">
        <f t="shared" si="292"/>
        <v>0</v>
      </c>
      <c r="AM57" s="318">
        <f t="shared" si="292"/>
        <v>0</v>
      </c>
      <c r="AN57" s="318"/>
      <c r="AO57" s="248">
        <f t="shared" ref="AO57:AR57" si="293">AO58+AO59</f>
        <v>0</v>
      </c>
      <c r="AP57" s="248">
        <f t="shared" si="293"/>
        <v>0</v>
      </c>
      <c r="AQ57" s="248">
        <f t="shared" si="293"/>
        <v>0</v>
      </c>
      <c r="AR57" s="248">
        <f t="shared" si="293"/>
        <v>0</v>
      </c>
      <c r="AS57" s="248"/>
      <c r="AT57" s="318">
        <f t="shared" ref="AT57:AW57" si="294">AT58+AT59</f>
        <v>0</v>
      </c>
      <c r="AU57" s="318">
        <f t="shared" si="294"/>
        <v>0</v>
      </c>
      <c r="AV57" s="318">
        <f t="shared" si="294"/>
        <v>0</v>
      </c>
      <c r="AW57" s="318">
        <f t="shared" si="294"/>
        <v>0</v>
      </c>
      <c r="AX57" s="318"/>
      <c r="AY57" s="248">
        <f t="shared" ref="AY57:AZ57" si="295">AY58+AY59</f>
        <v>0</v>
      </c>
      <c r="AZ57" s="248">
        <f t="shared" si="295"/>
        <v>0</v>
      </c>
      <c r="BA57" s="248"/>
      <c r="BB57" s="212"/>
    </row>
    <row r="58" spans="1:86" ht="31.5" customHeight="1">
      <c r="A58" s="505"/>
      <c r="B58" s="499"/>
      <c r="C58" s="499"/>
      <c r="D58" s="164" t="s">
        <v>2</v>
      </c>
      <c r="E58" s="248">
        <f t="shared" ref="E58:E59" si="296">H58+K58+N58+Q58+T58+W58+Z58+AE58+AJ58+AO58+AT58+AY58</f>
        <v>500</v>
      </c>
      <c r="F58" s="248">
        <f t="shared" ref="F58:F59" si="297">I58+L58+O58+R58+U58+X58+AA58+AF58+AK58+AP58+AU58+AZ58</f>
        <v>0</v>
      </c>
      <c r="G58" s="248"/>
      <c r="H58" s="318"/>
      <c r="I58" s="318"/>
      <c r="J58" s="318"/>
      <c r="K58" s="248"/>
      <c r="L58" s="248"/>
      <c r="M58" s="248"/>
      <c r="N58" s="318">
        <v>150</v>
      </c>
      <c r="O58" s="318"/>
      <c r="P58" s="318"/>
      <c r="Q58" s="248"/>
      <c r="R58" s="248"/>
      <c r="S58" s="248"/>
      <c r="T58" s="318"/>
      <c r="U58" s="318"/>
      <c r="V58" s="318"/>
      <c r="W58" s="248">
        <v>150</v>
      </c>
      <c r="X58" s="248"/>
      <c r="Y58" s="248"/>
      <c r="Z58" s="318"/>
      <c r="AA58" s="318"/>
      <c r="AB58" s="318"/>
      <c r="AC58" s="318"/>
      <c r="AD58" s="318"/>
      <c r="AE58" s="248"/>
      <c r="AF58" s="248"/>
      <c r="AG58" s="248"/>
      <c r="AH58" s="248"/>
      <c r="AI58" s="248"/>
      <c r="AJ58" s="318">
        <v>200</v>
      </c>
      <c r="AK58" s="318"/>
      <c r="AL58" s="318"/>
      <c r="AM58" s="318"/>
      <c r="AN58" s="318"/>
      <c r="AO58" s="248"/>
      <c r="AP58" s="248"/>
      <c r="AQ58" s="248"/>
      <c r="AR58" s="248"/>
      <c r="AS58" s="248"/>
      <c r="AT58" s="318"/>
      <c r="AU58" s="318"/>
      <c r="AV58" s="318"/>
      <c r="AW58" s="318"/>
      <c r="AX58" s="318"/>
      <c r="AY58" s="248"/>
      <c r="AZ58" s="248"/>
      <c r="BA58" s="248"/>
      <c r="BB58" s="212"/>
    </row>
    <row r="59" spans="1:86" ht="21.75" customHeight="1">
      <c r="A59" s="506"/>
      <c r="B59" s="500"/>
      <c r="C59" s="500"/>
      <c r="D59" s="226" t="s">
        <v>43</v>
      </c>
      <c r="E59" s="249">
        <f t="shared" si="296"/>
        <v>55.555555555555557</v>
      </c>
      <c r="F59" s="249">
        <f t="shared" si="297"/>
        <v>0</v>
      </c>
      <c r="G59" s="249"/>
      <c r="H59" s="319">
        <f t="shared" ref="H59" si="298">(H58/90)*10</f>
        <v>0</v>
      </c>
      <c r="I59" s="319">
        <f t="shared" ref="I59" si="299">(I58/90)*10</f>
        <v>0</v>
      </c>
      <c r="J59" s="319"/>
      <c r="K59" s="249">
        <f t="shared" ref="K59" si="300">(K58/90)*10</f>
        <v>0</v>
      </c>
      <c r="L59" s="249">
        <f t="shared" ref="L59" si="301">(L58/90)*10</f>
        <v>0</v>
      </c>
      <c r="M59" s="249"/>
      <c r="N59" s="319">
        <f t="shared" ref="N59" si="302">(N58/90)*10</f>
        <v>16.666666666666668</v>
      </c>
      <c r="O59" s="319">
        <f t="shared" ref="O59" si="303">(O58/90)*10</f>
        <v>0</v>
      </c>
      <c r="P59" s="319"/>
      <c r="Q59" s="249">
        <f t="shared" ref="Q59" si="304">(Q58/90)*10</f>
        <v>0</v>
      </c>
      <c r="R59" s="249">
        <f t="shared" ref="R59" si="305">(R58/90)*10</f>
        <v>0</v>
      </c>
      <c r="S59" s="249"/>
      <c r="T59" s="319">
        <f t="shared" ref="T59" si="306">(T58/90)*10</f>
        <v>0</v>
      </c>
      <c r="U59" s="319">
        <f t="shared" ref="U59" si="307">(U58/90)*10</f>
        <v>0</v>
      </c>
      <c r="V59" s="319"/>
      <c r="W59" s="249">
        <f t="shared" ref="W59" si="308">(W58/90)*10</f>
        <v>16.666666666666668</v>
      </c>
      <c r="X59" s="249">
        <f t="shared" ref="X59" si="309">(X58/90)*10</f>
        <v>0</v>
      </c>
      <c r="Y59" s="249"/>
      <c r="Z59" s="319">
        <f t="shared" ref="Z59" si="310">(Z58/90)*10</f>
        <v>0</v>
      </c>
      <c r="AA59" s="319">
        <f t="shared" ref="AA59" si="311">(AA58/90)*10</f>
        <v>0</v>
      </c>
      <c r="AB59" s="319">
        <f t="shared" ref="AB59" si="312">(AB58/90)*10</f>
        <v>0</v>
      </c>
      <c r="AC59" s="319">
        <f t="shared" ref="AC59" si="313">(AC58/90)*10</f>
        <v>0</v>
      </c>
      <c r="AD59" s="319"/>
      <c r="AE59" s="249">
        <f t="shared" ref="AE59" si="314">(AE58/90)*10</f>
        <v>0</v>
      </c>
      <c r="AF59" s="249">
        <f t="shared" ref="AF59" si="315">(AF58/90)*10</f>
        <v>0</v>
      </c>
      <c r="AG59" s="249">
        <f t="shared" ref="AG59" si="316">(AG58/90)*10</f>
        <v>0</v>
      </c>
      <c r="AH59" s="249">
        <f t="shared" ref="AH59" si="317">(AH58/90)*10</f>
        <v>0</v>
      </c>
      <c r="AI59" s="249"/>
      <c r="AJ59" s="319">
        <f t="shared" ref="AJ59" si="318">(AJ58/90)*10</f>
        <v>22.222222222222221</v>
      </c>
      <c r="AK59" s="319">
        <f t="shared" ref="AK59" si="319">(AK58/90)*10</f>
        <v>0</v>
      </c>
      <c r="AL59" s="319">
        <f t="shared" ref="AL59" si="320">(AL58/90)*10</f>
        <v>0</v>
      </c>
      <c r="AM59" s="319">
        <f t="shared" ref="AM59" si="321">(AM58/90)*10</f>
        <v>0</v>
      </c>
      <c r="AN59" s="319"/>
      <c r="AO59" s="249">
        <f t="shared" ref="AO59" si="322">(AO58/90)*10</f>
        <v>0</v>
      </c>
      <c r="AP59" s="249">
        <f t="shared" ref="AP59" si="323">(AP58/90)*10</f>
        <v>0</v>
      </c>
      <c r="AQ59" s="249">
        <f t="shared" ref="AQ59" si="324">(AQ58/90)*10</f>
        <v>0</v>
      </c>
      <c r="AR59" s="249">
        <f t="shared" ref="AR59" si="325">(AR58/90)*10</f>
        <v>0</v>
      </c>
      <c r="AS59" s="249"/>
      <c r="AT59" s="319">
        <f t="shared" ref="AT59" si="326">(AT58/90)*10</f>
        <v>0</v>
      </c>
      <c r="AU59" s="319">
        <f t="shared" ref="AU59" si="327">(AU58/90)*10</f>
        <v>0</v>
      </c>
      <c r="AV59" s="319">
        <f t="shared" ref="AV59" si="328">(AV58/90)*10</f>
        <v>0</v>
      </c>
      <c r="AW59" s="319">
        <f t="shared" ref="AW59" si="329">(AW58/90)*10</f>
        <v>0</v>
      </c>
      <c r="AX59" s="319"/>
      <c r="AY59" s="249">
        <f t="shared" ref="AY59" si="330">(AY58/90)*10</f>
        <v>0</v>
      </c>
      <c r="AZ59" s="249">
        <f t="shared" ref="AZ59" si="331">(AZ58/90)*10</f>
        <v>0</v>
      </c>
      <c r="BA59" s="249"/>
      <c r="BB59" s="212"/>
    </row>
    <row r="60" spans="1:86" ht="21.75" customHeight="1">
      <c r="A60" s="504" t="s">
        <v>334</v>
      </c>
      <c r="B60" s="489" t="s">
        <v>335</v>
      </c>
      <c r="C60" s="489"/>
      <c r="D60" s="164" t="s">
        <v>41</v>
      </c>
      <c r="E60" s="248">
        <f>E61+E62</f>
        <v>722.22222222222217</v>
      </c>
      <c r="F60" s="248">
        <f>F61+F62</f>
        <v>0</v>
      </c>
      <c r="G60" s="248"/>
      <c r="H60" s="318">
        <f t="shared" ref="H60:I60" si="332">H61+H62</f>
        <v>0</v>
      </c>
      <c r="I60" s="318">
        <f t="shared" si="332"/>
        <v>0</v>
      </c>
      <c r="J60" s="318"/>
      <c r="K60" s="248">
        <f t="shared" ref="K60:L60" si="333">K61+K62</f>
        <v>0</v>
      </c>
      <c r="L60" s="248">
        <f t="shared" si="333"/>
        <v>0</v>
      </c>
      <c r="M60" s="248"/>
      <c r="N60" s="318">
        <f t="shared" ref="N60:O60" si="334">N61+N62</f>
        <v>238.88888888888889</v>
      </c>
      <c r="O60" s="318">
        <f t="shared" si="334"/>
        <v>0</v>
      </c>
      <c r="P60" s="318"/>
      <c r="Q60" s="248">
        <f t="shared" ref="Q60:R60" si="335">Q61+Q62</f>
        <v>0</v>
      </c>
      <c r="R60" s="248">
        <f t="shared" si="335"/>
        <v>0</v>
      </c>
      <c r="S60" s="248"/>
      <c r="T60" s="318">
        <f t="shared" ref="T60:U60" si="336">T61+T62</f>
        <v>0</v>
      </c>
      <c r="U60" s="318">
        <f t="shared" si="336"/>
        <v>0</v>
      </c>
      <c r="V60" s="318"/>
      <c r="W60" s="248">
        <f t="shared" ref="W60:X60" si="337">W61+W62</f>
        <v>238.88888888888889</v>
      </c>
      <c r="X60" s="248">
        <f t="shared" si="337"/>
        <v>0</v>
      </c>
      <c r="Y60" s="248"/>
      <c r="Z60" s="318">
        <f t="shared" ref="Z60:AC60" si="338">Z61+Z62</f>
        <v>0</v>
      </c>
      <c r="AA60" s="318">
        <f t="shared" si="338"/>
        <v>0</v>
      </c>
      <c r="AB60" s="318">
        <f t="shared" si="338"/>
        <v>0</v>
      </c>
      <c r="AC60" s="318">
        <f t="shared" si="338"/>
        <v>0</v>
      </c>
      <c r="AD60" s="318"/>
      <c r="AE60" s="248">
        <f t="shared" ref="AE60:AH60" si="339">AE61+AE62</f>
        <v>0</v>
      </c>
      <c r="AF60" s="248">
        <f t="shared" si="339"/>
        <v>0</v>
      </c>
      <c r="AG60" s="248">
        <f t="shared" si="339"/>
        <v>0</v>
      </c>
      <c r="AH60" s="248">
        <f t="shared" si="339"/>
        <v>0</v>
      </c>
      <c r="AI60" s="248"/>
      <c r="AJ60" s="318">
        <f t="shared" ref="AJ60:AM60" si="340">AJ61+AJ62</f>
        <v>244.44444444444446</v>
      </c>
      <c r="AK60" s="318">
        <f t="shared" si="340"/>
        <v>0</v>
      </c>
      <c r="AL60" s="318">
        <f t="shared" si="340"/>
        <v>0</v>
      </c>
      <c r="AM60" s="318">
        <f t="shared" si="340"/>
        <v>0</v>
      </c>
      <c r="AN60" s="318"/>
      <c r="AO60" s="248">
        <f t="shared" ref="AO60:AR60" si="341">AO61+AO62</f>
        <v>0</v>
      </c>
      <c r="AP60" s="248">
        <f t="shared" si="341"/>
        <v>0</v>
      </c>
      <c r="AQ60" s="248">
        <f t="shared" si="341"/>
        <v>0</v>
      </c>
      <c r="AR60" s="248">
        <f t="shared" si="341"/>
        <v>0</v>
      </c>
      <c r="AS60" s="248"/>
      <c r="AT60" s="318">
        <f t="shared" ref="AT60:AW60" si="342">AT61+AT62</f>
        <v>0</v>
      </c>
      <c r="AU60" s="318">
        <f t="shared" si="342"/>
        <v>0</v>
      </c>
      <c r="AV60" s="318">
        <f t="shared" si="342"/>
        <v>0</v>
      </c>
      <c r="AW60" s="318">
        <f t="shared" si="342"/>
        <v>0</v>
      </c>
      <c r="AX60" s="318"/>
      <c r="AY60" s="248">
        <f t="shared" ref="AY60:AZ60" si="343">AY61+AY62</f>
        <v>0</v>
      </c>
      <c r="AZ60" s="248">
        <f t="shared" si="343"/>
        <v>0</v>
      </c>
      <c r="BA60" s="248"/>
      <c r="BB60" s="529"/>
    </row>
    <row r="61" spans="1:86" ht="35.25" customHeight="1">
      <c r="A61" s="505"/>
      <c r="B61" s="499"/>
      <c r="C61" s="499"/>
      <c r="D61" s="164" t="s">
        <v>2</v>
      </c>
      <c r="E61" s="248">
        <f t="shared" ref="E61:E62" si="344">H61+K61+N61+Q61+T61+W61+Z61+AE61+AJ61+AO61+AT61+AY61</f>
        <v>650</v>
      </c>
      <c r="F61" s="248">
        <f t="shared" ref="F61:F62" si="345">I61+L61+O61+R61+U61+X61+AA61+AF61+AK61+AP61+AU61+AZ61</f>
        <v>0</v>
      </c>
      <c r="G61" s="248"/>
      <c r="H61" s="318"/>
      <c r="I61" s="318"/>
      <c r="J61" s="318"/>
      <c r="K61" s="248"/>
      <c r="L61" s="248"/>
      <c r="M61" s="248"/>
      <c r="N61" s="318">
        <v>215</v>
      </c>
      <c r="O61" s="318"/>
      <c r="P61" s="318"/>
      <c r="Q61" s="248"/>
      <c r="R61" s="248"/>
      <c r="S61" s="248"/>
      <c r="T61" s="318"/>
      <c r="U61" s="318"/>
      <c r="V61" s="318"/>
      <c r="W61" s="248">
        <v>215</v>
      </c>
      <c r="X61" s="248"/>
      <c r="Y61" s="248"/>
      <c r="Z61" s="318"/>
      <c r="AA61" s="318"/>
      <c r="AB61" s="318"/>
      <c r="AC61" s="318"/>
      <c r="AD61" s="318"/>
      <c r="AE61" s="248"/>
      <c r="AF61" s="248"/>
      <c r="AG61" s="248"/>
      <c r="AH61" s="248"/>
      <c r="AI61" s="248"/>
      <c r="AJ61" s="318">
        <v>220</v>
      </c>
      <c r="AK61" s="318"/>
      <c r="AL61" s="318"/>
      <c r="AM61" s="318"/>
      <c r="AN61" s="318"/>
      <c r="AO61" s="248"/>
      <c r="AP61" s="248"/>
      <c r="AQ61" s="248"/>
      <c r="AR61" s="248"/>
      <c r="AS61" s="248"/>
      <c r="AT61" s="318"/>
      <c r="AU61" s="318"/>
      <c r="AV61" s="318"/>
      <c r="AW61" s="318"/>
      <c r="AX61" s="318"/>
      <c r="AY61" s="248"/>
      <c r="AZ61" s="248"/>
      <c r="BA61" s="248"/>
      <c r="BB61" s="499"/>
    </row>
    <row r="62" spans="1:86" ht="21.75" customHeight="1">
      <c r="A62" s="506"/>
      <c r="B62" s="500"/>
      <c r="C62" s="500"/>
      <c r="D62" s="164" t="s">
        <v>43</v>
      </c>
      <c r="E62" s="248">
        <f t="shared" si="344"/>
        <v>72.222222222222229</v>
      </c>
      <c r="F62" s="248">
        <f t="shared" si="345"/>
        <v>0</v>
      </c>
      <c r="G62" s="248"/>
      <c r="H62" s="318">
        <f t="shared" ref="H62" si="346">(H61/90)*10</f>
        <v>0</v>
      </c>
      <c r="I62" s="318">
        <f t="shared" ref="I62" si="347">(I61/90)*10</f>
        <v>0</v>
      </c>
      <c r="J62" s="318"/>
      <c r="K62" s="248">
        <f t="shared" ref="K62" si="348">(K61/90)*10</f>
        <v>0</v>
      </c>
      <c r="L62" s="248">
        <f t="shared" ref="L62" si="349">(L61/90)*10</f>
        <v>0</v>
      </c>
      <c r="M62" s="248"/>
      <c r="N62" s="318">
        <f t="shared" ref="N62" si="350">(N61/90)*10</f>
        <v>23.888888888888889</v>
      </c>
      <c r="O62" s="318">
        <f t="shared" ref="O62" si="351">(O61/90)*10</f>
        <v>0</v>
      </c>
      <c r="P62" s="318"/>
      <c r="Q62" s="248">
        <f t="shared" ref="Q62" si="352">(Q61/90)*10</f>
        <v>0</v>
      </c>
      <c r="R62" s="248">
        <f t="shared" ref="R62" si="353">(R61/90)*10</f>
        <v>0</v>
      </c>
      <c r="S62" s="248"/>
      <c r="T62" s="318">
        <f t="shared" ref="T62" si="354">(T61/90)*10</f>
        <v>0</v>
      </c>
      <c r="U62" s="318">
        <f t="shared" ref="U62" si="355">(U61/90)*10</f>
        <v>0</v>
      </c>
      <c r="V62" s="318"/>
      <c r="W62" s="248">
        <f t="shared" ref="W62" si="356">(W61/90)*10</f>
        <v>23.888888888888889</v>
      </c>
      <c r="X62" s="248">
        <f t="shared" ref="X62" si="357">(X61/90)*10</f>
        <v>0</v>
      </c>
      <c r="Y62" s="248"/>
      <c r="Z62" s="318">
        <f t="shared" ref="Z62" si="358">(Z61/90)*10</f>
        <v>0</v>
      </c>
      <c r="AA62" s="318">
        <f t="shared" ref="AA62" si="359">(AA61/90)*10</f>
        <v>0</v>
      </c>
      <c r="AB62" s="318">
        <f t="shared" ref="AB62" si="360">(AB61/90)*10</f>
        <v>0</v>
      </c>
      <c r="AC62" s="318">
        <f t="shared" ref="AC62" si="361">(AC61/90)*10</f>
        <v>0</v>
      </c>
      <c r="AD62" s="318"/>
      <c r="AE62" s="248">
        <f t="shared" ref="AE62" si="362">(AE61/90)*10</f>
        <v>0</v>
      </c>
      <c r="AF62" s="248">
        <f t="shared" ref="AF62" si="363">(AF61/90)*10</f>
        <v>0</v>
      </c>
      <c r="AG62" s="248">
        <f t="shared" ref="AG62" si="364">(AG61/90)*10</f>
        <v>0</v>
      </c>
      <c r="AH62" s="248">
        <f t="shared" ref="AH62" si="365">(AH61/90)*10</f>
        <v>0</v>
      </c>
      <c r="AI62" s="248"/>
      <c r="AJ62" s="318">
        <f t="shared" ref="AJ62" si="366">(AJ61/90)*10</f>
        <v>24.444444444444446</v>
      </c>
      <c r="AK62" s="318">
        <f t="shared" ref="AK62" si="367">(AK61/90)*10</f>
        <v>0</v>
      </c>
      <c r="AL62" s="318">
        <f t="shared" ref="AL62" si="368">(AL61/90)*10</f>
        <v>0</v>
      </c>
      <c r="AM62" s="318">
        <f t="shared" ref="AM62" si="369">(AM61/90)*10</f>
        <v>0</v>
      </c>
      <c r="AN62" s="318"/>
      <c r="AO62" s="248">
        <f t="shared" ref="AO62" si="370">(AO61/90)*10</f>
        <v>0</v>
      </c>
      <c r="AP62" s="248">
        <f t="shared" ref="AP62" si="371">(AP61/90)*10</f>
        <v>0</v>
      </c>
      <c r="AQ62" s="248">
        <f t="shared" ref="AQ62" si="372">(AQ61/90)*10</f>
        <v>0</v>
      </c>
      <c r="AR62" s="248">
        <f t="shared" ref="AR62" si="373">(AR61/90)*10</f>
        <v>0</v>
      </c>
      <c r="AS62" s="248"/>
      <c r="AT62" s="318">
        <f t="shared" ref="AT62" si="374">(AT61/90)*10</f>
        <v>0</v>
      </c>
      <c r="AU62" s="318">
        <f t="shared" ref="AU62" si="375">(AU61/90)*10</f>
        <v>0</v>
      </c>
      <c r="AV62" s="318">
        <f t="shared" ref="AV62" si="376">(AV61/90)*10</f>
        <v>0</v>
      </c>
      <c r="AW62" s="318">
        <f t="shared" ref="AW62" si="377">(AW61/90)*10</f>
        <v>0</v>
      </c>
      <c r="AX62" s="318"/>
      <c r="AY62" s="248">
        <f t="shared" ref="AY62" si="378">(AY61/90)*10</f>
        <v>0</v>
      </c>
      <c r="AZ62" s="248">
        <f t="shared" ref="AZ62" si="379">(AZ61/90)*10</f>
        <v>0</v>
      </c>
      <c r="BA62" s="248"/>
      <c r="BB62" s="500"/>
    </row>
    <row r="63" spans="1:86" ht="21.75" customHeight="1">
      <c r="A63" s="504" t="s">
        <v>337</v>
      </c>
      <c r="B63" s="489" t="s">
        <v>336</v>
      </c>
      <c r="C63" s="489"/>
      <c r="D63" s="164" t="s">
        <v>41</v>
      </c>
      <c r="E63" s="248">
        <f>E64+E65</f>
        <v>333.33333333333331</v>
      </c>
      <c r="F63" s="248">
        <f>F64+F65</f>
        <v>0</v>
      </c>
      <c r="G63" s="248"/>
      <c r="H63" s="318">
        <f t="shared" ref="H63:I63" si="380">H64+H65</f>
        <v>0</v>
      </c>
      <c r="I63" s="318">
        <f t="shared" si="380"/>
        <v>0</v>
      </c>
      <c r="J63" s="318"/>
      <c r="K63" s="248">
        <f t="shared" ref="K63:L63" si="381">K64+K65</f>
        <v>0</v>
      </c>
      <c r="L63" s="248">
        <f t="shared" si="381"/>
        <v>0</v>
      </c>
      <c r="M63" s="248"/>
      <c r="N63" s="318">
        <f t="shared" ref="N63:O63" si="382">N64+N65</f>
        <v>111.11111111111111</v>
      </c>
      <c r="O63" s="318">
        <f t="shared" si="382"/>
        <v>0</v>
      </c>
      <c r="P63" s="318"/>
      <c r="Q63" s="248">
        <f t="shared" ref="Q63:R63" si="383">Q64+Q65</f>
        <v>0</v>
      </c>
      <c r="R63" s="248">
        <f t="shared" si="383"/>
        <v>0</v>
      </c>
      <c r="S63" s="248"/>
      <c r="T63" s="318">
        <f t="shared" ref="T63:U63" si="384">T64+T65</f>
        <v>0</v>
      </c>
      <c r="U63" s="318">
        <f t="shared" si="384"/>
        <v>0</v>
      </c>
      <c r="V63" s="318"/>
      <c r="W63" s="248">
        <f t="shared" ref="W63:X63" si="385">W64+W65</f>
        <v>111.11111111111111</v>
      </c>
      <c r="X63" s="248">
        <f t="shared" si="385"/>
        <v>0</v>
      </c>
      <c r="Y63" s="248"/>
      <c r="Z63" s="318">
        <f t="shared" ref="Z63:AC63" si="386">Z64+Z65</f>
        <v>0</v>
      </c>
      <c r="AA63" s="318">
        <f t="shared" si="386"/>
        <v>0</v>
      </c>
      <c r="AB63" s="318">
        <f t="shared" si="386"/>
        <v>0</v>
      </c>
      <c r="AC63" s="318">
        <f t="shared" si="386"/>
        <v>0</v>
      </c>
      <c r="AD63" s="318"/>
      <c r="AE63" s="248">
        <f t="shared" ref="AE63:AH63" si="387">AE64+AE65</f>
        <v>0</v>
      </c>
      <c r="AF63" s="248">
        <f t="shared" si="387"/>
        <v>0</v>
      </c>
      <c r="AG63" s="248">
        <f t="shared" si="387"/>
        <v>0</v>
      </c>
      <c r="AH63" s="248">
        <f t="shared" si="387"/>
        <v>0</v>
      </c>
      <c r="AI63" s="248"/>
      <c r="AJ63" s="318">
        <f t="shared" ref="AJ63:AM63" si="388">AJ64+AJ65</f>
        <v>111.11111111111111</v>
      </c>
      <c r="AK63" s="318">
        <f t="shared" si="388"/>
        <v>0</v>
      </c>
      <c r="AL63" s="318">
        <f t="shared" si="388"/>
        <v>0</v>
      </c>
      <c r="AM63" s="318">
        <f t="shared" si="388"/>
        <v>0</v>
      </c>
      <c r="AN63" s="318"/>
      <c r="AO63" s="248">
        <f t="shared" ref="AO63:AR63" si="389">AO64+AO65</f>
        <v>0</v>
      </c>
      <c r="AP63" s="248">
        <f t="shared" si="389"/>
        <v>0</v>
      </c>
      <c r="AQ63" s="248">
        <f t="shared" si="389"/>
        <v>0</v>
      </c>
      <c r="AR63" s="248">
        <f t="shared" si="389"/>
        <v>0</v>
      </c>
      <c r="AS63" s="248"/>
      <c r="AT63" s="318">
        <f t="shared" ref="AT63:AW63" si="390">AT64+AT65</f>
        <v>0</v>
      </c>
      <c r="AU63" s="318">
        <f t="shared" si="390"/>
        <v>0</v>
      </c>
      <c r="AV63" s="318">
        <f t="shared" si="390"/>
        <v>0</v>
      </c>
      <c r="AW63" s="318">
        <f t="shared" si="390"/>
        <v>0</v>
      </c>
      <c r="AX63" s="318"/>
      <c r="AY63" s="248">
        <f t="shared" ref="AY63:AZ63" si="391">AY64+AY65</f>
        <v>0</v>
      </c>
      <c r="AZ63" s="248">
        <f t="shared" si="391"/>
        <v>0</v>
      </c>
      <c r="BA63" s="248"/>
      <c r="BB63" s="529"/>
    </row>
    <row r="64" spans="1:86" ht="31.5" customHeight="1">
      <c r="A64" s="505"/>
      <c r="B64" s="499"/>
      <c r="C64" s="499"/>
      <c r="D64" s="164" t="s">
        <v>2</v>
      </c>
      <c r="E64" s="248">
        <f t="shared" ref="E64:E65" si="392">H64+K64+N64+Q64+T64+W64+Z64+AE64+AJ64+AO64+AT64+AY64</f>
        <v>300</v>
      </c>
      <c r="F64" s="248">
        <f t="shared" ref="F64:F65" si="393">I64+L64+O64+R64+U64+X64+AA64+AF64+AK64+AP64+AU64+AZ64</f>
        <v>0</v>
      </c>
      <c r="G64" s="248"/>
      <c r="H64" s="318"/>
      <c r="I64" s="318"/>
      <c r="J64" s="318"/>
      <c r="K64" s="248"/>
      <c r="L64" s="248"/>
      <c r="M64" s="248"/>
      <c r="N64" s="318">
        <v>100</v>
      </c>
      <c r="O64" s="318"/>
      <c r="P64" s="318"/>
      <c r="Q64" s="248"/>
      <c r="R64" s="248"/>
      <c r="S64" s="248"/>
      <c r="T64" s="318"/>
      <c r="U64" s="318"/>
      <c r="V64" s="318"/>
      <c r="W64" s="248">
        <v>100</v>
      </c>
      <c r="X64" s="248"/>
      <c r="Y64" s="248"/>
      <c r="Z64" s="318"/>
      <c r="AA64" s="318"/>
      <c r="AB64" s="318"/>
      <c r="AC64" s="318"/>
      <c r="AD64" s="318"/>
      <c r="AE64" s="248"/>
      <c r="AF64" s="248"/>
      <c r="AG64" s="248"/>
      <c r="AH64" s="248"/>
      <c r="AI64" s="248"/>
      <c r="AJ64" s="318">
        <v>100</v>
      </c>
      <c r="AK64" s="318"/>
      <c r="AL64" s="318"/>
      <c r="AM64" s="318"/>
      <c r="AN64" s="318"/>
      <c r="AO64" s="248"/>
      <c r="AP64" s="248"/>
      <c r="AQ64" s="248"/>
      <c r="AR64" s="248"/>
      <c r="AS64" s="248"/>
      <c r="AT64" s="318"/>
      <c r="AU64" s="318"/>
      <c r="AV64" s="318"/>
      <c r="AW64" s="318"/>
      <c r="AX64" s="318"/>
      <c r="AY64" s="248"/>
      <c r="AZ64" s="248"/>
      <c r="BA64" s="248"/>
      <c r="BB64" s="499"/>
    </row>
    <row r="65" spans="1:54" ht="21.75" customHeight="1">
      <c r="A65" s="506"/>
      <c r="B65" s="500"/>
      <c r="C65" s="500"/>
      <c r="D65" s="164" t="s">
        <v>43</v>
      </c>
      <c r="E65" s="248">
        <f t="shared" si="392"/>
        <v>33.333333333333329</v>
      </c>
      <c r="F65" s="248">
        <f t="shared" si="393"/>
        <v>0</v>
      </c>
      <c r="G65" s="248"/>
      <c r="H65" s="318">
        <f t="shared" ref="H65" si="394">(H64/90)*10</f>
        <v>0</v>
      </c>
      <c r="I65" s="318">
        <f t="shared" ref="I65" si="395">(I64/90)*10</f>
        <v>0</v>
      </c>
      <c r="J65" s="318"/>
      <c r="K65" s="248">
        <f t="shared" ref="K65" si="396">(K64/90)*10</f>
        <v>0</v>
      </c>
      <c r="L65" s="248">
        <f t="shared" ref="L65" si="397">(L64/90)*10</f>
        <v>0</v>
      </c>
      <c r="M65" s="248"/>
      <c r="N65" s="318">
        <f t="shared" ref="N65" si="398">(N64/90)*10</f>
        <v>11.111111111111111</v>
      </c>
      <c r="O65" s="318">
        <f t="shared" ref="O65" si="399">(O64/90)*10</f>
        <v>0</v>
      </c>
      <c r="P65" s="318"/>
      <c r="Q65" s="248">
        <f t="shared" ref="Q65" si="400">(Q64/90)*10</f>
        <v>0</v>
      </c>
      <c r="R65" s="248">
        <f t="shared" ref="R65" si="401">(R64/90)*10</f>
        <v>0</v>
      </c>
      <c r="S65" s="248"/>
      <c r="T65" s="318">
        <f t="shared" ref="T65" si="402">(T64/90)*10</f>
        <v>0</v>
      </c>
      <c r="U65" s="318">
        <f t="shared" ref="U65" si="403">(U64/90)*10</f>
        <v>0</v>
      </c>
      <c r="V65" s="318"/>
      <c r="W65" s="248">
        <f t="shared" ref="W65" si="404">(W64/90)*10</f>
        <v>11.111111111111111</v>
      </c>
      <c r="X65" s="248">
        <f t="shared" ref="X65" si="405">(X64/90)*10</f>
        <v>0</v>
      </c>
      <c r="Y65" s="248"/>
      <c r="Z65" s="318">
        <f t="shared" ref="Z65" si="406">(Z64/90)*10</f>
        <v>0</v>
      </c>
      <c r="AA65" s="318">
        <f t="shared" ref="AA65" si="407">(AA64/90)*10</f>
        <v>0</v>
      </c>
      <c r="AB65" s="318">
        <f t="shared" ref="AB65" si="408">(AB64/90)*10</f>
        <v>0</v>
      </c>
      <c r="AC65" s="318">
        <f t="shared" ref="AC65" si="409">(AC64/90)*10</f>
        <v>0</v>
      </c>
      <c r="AD65" s="318"/>
      <c r="AE65" s="248">
        <f t="shared" ref="AE65" si="410">(AE64/90)*10</f>
        <v>0</v>
      </c>
      <c r="AF65" s="248">
        <f t="shared" ref="AF65" si="411">(AF64/90)*10</f>
        <v>0</v>
      </c>
      <c r="AG65" s="248">
        <f t="shared" ref="AG65" si="412">(AG64/90)*10</f>
        <v>0</v>
      </c>
      <c r="AH65" s="248">
        <f t="shared" ref="AH65" si="413">(AH64/90)*10</f>
        <v>0</v>
      </c>
      <c r="AI65" s="248"/>
      <c r="AJ65" s="318">
        <f t="shared" ref="AJ65" si="414">(AJ64/90)*10</f>
        <v>11.111111111111111</v>
      </c>
      <c r="AK65" s="318">
        <f t="shared" ref="AK65" si="415">(AK64/90)*10</f>
        <v>0</v>
      </c>
      <c r="AL65" s="318">
        <f t="shared" ref="AL65" si="416">(AL64/90)*10</f>
        <v>0</v>
      </c>
      <c r="AM65" s="318">
        <f t="shared" ref="AM65" si="417">(AM64/90)*10</f>
        <v>0</v>
      </c>
      <c r="AN65" s="318"/>
      <c r="AO65" s="248">
        <f t="shared" ref="AO65" si="418">(AO64/90)*10</f>
        <v>0</v>
      </c>
      <c r="AP65" s="248">
        <f t="shared" ref="AP65" si="419">(AP64/90)*10</f>
        <v>0</v>
      </c>
      <c r="AQ65" s="248">
        <f t="shared" ref="AQ65" si="420">(AQ64/90)*10</f>
        <v>0</v>
      </c>
      <c r="AR65" s="248">
        <f t="shared" ref="AR65" si="421">(AR64/90)*10</f>
        <v>0</v>
      </c>
      <c r="AS65" s="248"/>
      <c r="AT65" s="318">
        <f t="shared" ref="AT65" si="422">(AT64/90)*10</f>
        <v>0</v>
      </c>
      <c r="AU65" s="318">
        <f t="shared" ref="AU65" si="423">(AU64/90)*10</f>
        <v>0</v>
      </c>
      <c r="AV65" s="318">
        <f t="shared" ref="AV65" si="424">(AV64/90)*10</f>
        <v>0</v>
      </c>
      <c r="AW65" s="318">
        <f t="shared" ref="AW65" si="425">(AW64/90)*10</f>
        <v>0</v>
      </c>
      <c r="AX65" s="318"/>
      <c r="AY65" s="248">
        <f t="shared" ref="AY65" si="426">(AY64/90)*10</f>
        <v>0</v>
      </c>
      <c r="AZ65" s="248">
        <f t="shared" ref="AZ65" si="427">(AZ64/90)*10</f>
        <v>0</v>
      </c>
      <c r="BA65" s="248"/>
      <c r="BB65" s="500"/>
    </row>
    <row r="66" spans="1:54" ht="21.75" customHeight="1">
      <c r="A66" s="504" t="s">
        <v>339</v>
      </c>
      <c r="B66" s="489" t="s">
        <v>338</v>
      </c>
      <c r="C66" s="489"/>
      <c r="D66" s="164" t="s">
        <v>41</v>
      </c>
      <c r="E66" s="248">
        <f>E67+E68</f>
        <v>222.22222222222223</v>
      </c>
      <c r="F66" s="248">
        <f>F67+F68</f>
        <v>0</v>
      </c>
      <c r="G66" s="248"/>
      <c r="H66" s="318">
        <f t="shared" ref="H66:I66" si="428">H67+H68</f>
        <v>0</v>
      </c>
      <c r="I66" s="318">
        <f t="shared" si="428"/>
        <v>0</v>
      </c>
      <c r="J66" s="318"/>
      <c r="K66" s="248">
        <f t="shared" ref="K66:L66" si="429">K67+K68</f>
        <v>0</v>
      </c>
      <c r="L66" s="248">
        <f t="shared" si="429"/>
        <v>0</v>
      </c>
      <c r="M66" s="248"/>
      <c r="N66" s="318">
        <f t="shared" ref="N66:O66" si="430">N67+N68</f>
        <v>72.222222222222229</v>
      </c>
      <c r="O66" s="318">
        <f t="shared" si="430"/>
        <v>0</v>
      </c>
      <c r="P66" s="318"/>
      <c r="Q66" s="248">
        <f t="shared" ref="Q66:R66" si="431">Q67+Q68</f>
        <v>0</v>
      </c>
      <c r="R66" s="248">
        <f t="shared" si="431"/>
        <v>0</v>
      </c>
      <c r="S66" s="248"/>
      <c r="T66" s="318">
        <f t="shared" ref="T66:U66" si="432">T67+T68</f>
        <v>0</v>
      </c>
      <c r="U66" s="318">
        <f t="shared" si="432"/>
        <v>0</v>
      </c>
      <c r="V66" s="318"/>
      <c r="W66" s="248">
        <f t="shared" ref="W66:X66" si="433">W67+W68</f>
        <v>72.222222222222229</v>
      </c>
      <c r="X66" s="248">
        <f t="shared" si="433"/>
        <v>0</v>
      </c>
      <c r="Y66" s="248"/>
      <c r="Z66" s="318">
        <f t="shared" ref="Z66:AC66" si="434">Z67+Z68</f>
        <v>0</v>
      </c>
      <c r="AA66" s="318">
        <f t="shared" si="434"/>
        <v>0</v>
      </c>
      <c r="AB66" s="318">
        <f t="shared" si="434"/>
        <v>0</v>
      </c>
      <c r="AC66" s="318">
        <f t="shared" si="434"/>
        <v>0</v>
      </c>
      <c r="AD66" s="318"/>
      <c r="AE66" s="248">
        <f t="shared" ref="AE66:AH66" si="435">AE67+AE68</f>
        <v>0</v>
      </c>
      <c r="AF66" s="248">
        <f t="shared" si="435"/>
        <v>0</v>
      </c>
      <c r="AG66" s="248">
        <f t="shared" si="435"/>
        <v>0</v>
      </c>
      <c r="AH66" s="248">
        <f t="shared" si="435"/>
        <v>0</v>
      </c>
      <c r="AI66" s="248"/>
      <c r="AJ66" s="318">
        <f t="shared" ref="AJ66:AM66" si="436">AJ67+AJ68</f>
        <v>77.777777777777771</v>
      </c>
      <c r="AK66" s="318">
        <f t="shared" si="436"/>
        <v>0</v>
      </c>
      <c r="AL66" s="318">
        <f t="shared" si="436"/>
        <v>0</v>
      </c>
      <c r="AM66" s="318">
        <f t="shared" si="436"/>
        <v>0</v>
      </c>
      <c r="AN66" s="318"/>
      <c r="AO66" s="248">
        <f t="shared" ref="AO66:AR66" si="437">AO67+AO68</f>
        <v>0</v>
      </c>
      <c r="AP66" s="248">
        <f t="shared" si="437"/>
        <v>0</v>
      </c>
      <c r="AQ66" s="248">
        <f t="shared" si="437"/>
        <v>0</v>
      </c>
      <c r="AR66" s="248">
        <f t="shared" si="437"/>
        <v>0</v>
      </c>
      <c r="AS66" s="248"/>
      <c r="AT66" s="318">
        <f t="shared" ref="AT66:AW66" si="438">AT67+AT68</f>
        <v>0</v>
      </c>
      <c r="AU66" s="318">
        <f t="shared" si="438"/>
        <v>0</v>
      </c>
      <c r="AV66" s="318">
        <f t="shared" si="438"/>
        <v>0</v>
      </c>
      <c r="AW66" s="318">
        <f t="shared" si="438"/>
        <v>0</v>
      </c>
      <c r="AX66" s="318"/>
      <c r="AY66" s="248">
        <f t="shared" ref="AY66:AZ66" si="439">AY67+AY68</f>
        <v>0</v>
      </c>
      <c r="AZ66" s="248">
        <f t="shared" si="439"/>
        <v>0</v>
      </c>
      <c r="BA66" s="248"/>
      <c r="BB66" s="529"/>
    </row>
    <row r="67" spans="1:54" ht="34.5" customHeight="1">
      <c r="A67" s="505"/>
      <c r="B67" s="499"/>
      <c r="C67" s="499"/>
      <c r="D67" s="164" t="s">
        <v>2</v>
      </c>
      <c r="E67" s="248">
        <f t="shared" ref="E67:E68" si="440">H67+K67+N67+Q67+T67+W67+Z67+AE67+AJ67+AO67+AT67+AY67</f>
        <v>200</v>
      </c>
      <c r="F67" s="248">
        <f t="shared" ref="F67:F68" si="441">I67+L67+O67+R67+U67+X67+AA67+AF67+AK67+AP67+AU67+AZ67</f>
        <v>0</v>
      </c>
      <c r="G67" s="248"/>
      <c r="H67" s="318"/>
      <c r="I67" s="318"/>
      <c r="J67" s="318"/>
      <c r="K67" s="248"/>
      <c r="L67" s="248"/>
      <c r="M67" s="248"/>
      <c r="N67" s="318">
        <v>65</v>
      </c>
      <c r="O67" s="318"/>
      <c r="P67" s="318"/>
      <c r="Q67" s="248"/>
      <c r="R67" s="248"/>
      <c r="S67" s="248"/>
      <c r="T67" s="318"/>
      <c r="U67" s="318"/>
      <c r="V67" s="318"/>
      <c r="W67" s="248">
        <v>65</v>
      </c>
      <c r="X67" s="248"/>
      <c r="Y67" s="248"/>
      <c r="Z67" s="318"/>
      <c r="AA67" s="318"/>
      <c r="AB67" s="318"/>
      <c r="AC67" s="318"/>
      <c r="AD67" s="318"/>
      <c r="AE67" s="248"/>
      <c r="AF67" s="248"/>
      <c r="AG67" s="248"/>
      <c r="AH67" s="248"/>
      <c r="AI67" s="248"/>
      <c r="AJ67" s="318">
        <v>70</v>
      </c>
      <c r="AK67" s="318"/>
      <c r="AL67" s="318"/>
      <c r="AM67" s="318"/>
      <c r="AN67" s="318"/>
      <c r="AO67" s="248"/>
      <c r="AP67" s="248"/>
      <c r="AQ67" s="248"/>
      <c r="AR67" s="248"/>
      <c r="AS67" s="248"/>
      <c r="AT67" s="318"/>
      <c r="AU67" s="318"/>
      <c r="AV67" s="318"/>
      <c r="AW67" s="318"/>
      <c r="AX67" s="318"/>
      <c r="AY67" s="248"/>
      <c r="AZ67" s="248"/>
      <c r="BA67" s="248"/>
      <c r="BB67" s="499"/>
    </row>
    <row r="68" spans="1:54" ht="21.75" customHeight="1">
      <c r="A68" s="506"/>
      <c r="B68" s="500"/>
      <c r="C68" s="500"/>
      <c r="D68" s="164" t="s">
        <v>43</v>
      </c>
      <c r="E68" s="248">
        <f t="shared" si="440"/>
        <v>22.222222222222221</v>
      </c>
      <c r="F68" s="248">
        <f t="shared" si="441"/>
        <v>0</v>
      </c>
      <c r="G68" s="248"/>
      <c r="H68" s="318">
        <f t="shared" ref="H68" si="442">(H67/90)*10</f>
        <v>0</v>
      </c>
      <c r="I68" s="318">
        <f t="shared" ref="I68" si="443">(I67/90)*10</f>
        <v>0</v>
      </c>
      <c r="J68" s="318"/>
      <c r="K68" s="248">
        <f t="shared" ref="K68" si="444">(K67/90)*10</f>
        <v>0</v>
      </c>
      <c r="L68" s="248">
        <f t="shared" ref="L68" si="445">(L67/90)*10</f>
        <v>0</v>
      </c>
      <c r="M68" s="248"/>
      <c r="N68" s="318">
        <f t="shared" ref="N68" si="446">(N67/90)*10</f>
        <v>7.2222222222222223</v>
      </c>
      <c r="O68" s="318">
        <f t="shared" ref="O68" si="447">(O67/90)*10</f>
        <v>0</v>
      </c>
      <c r="P68" s="318"/>
      <c r="Q68" s="248">
        <f t="shared" ref="Q68" si="448">(Q67/90)*10</f>
        <v>0</v>
      </c>
      <c r="R68" s="248">
        <f t="shared" ref="R68" si="449">(R67/90)*10</f>
        <v>0</v>
      </c>
      <c r="S68" s="248"/>
      <c r="T68" s="318">
        <f t="shared" ref="T68" si="450">(T67/90)*10</f>
        <v>0</v>
      </c>
      <c r="U68" s="318">
        <f t="shared" ref="U68" si="451">(U67/90)*10</f>
        <v>0</v>
      </c>
      <c r="V68" s="318"/>
      <c r="W68" s="248">
        <f t="shared" ref="W68" si="452">(W67/90)*10</f>
        <v>7.2222222222222223</v>
      </c>
      <c r="X68" s="248">
        <f t="shared" ref="X68" si="453">(X67/90)*10</f>
        <v>0</v>
      </c>
      <c r="Y68" s="248"/>
      <c r="Z68" s="318">
        <f t="shared" ref="Z68" si="454">(Z67/90)*10</f>
        <v>0</v>
      </c>
      <c r="AA68" s="318">
        <f t="shared" ref="AA68" si="455">(AA67/90)*10</f>
        <v>0</v>
      </c>
      <c r="AB68" s="318">
        <f t="shared" ref="AB68" si="456">(AB67/90)*10</f>
        <v>0</v>
      </c>
      <c r="AC68" s="318">
        <f t="shared" ref="AC68" si="457">(AC67/90)*10</f>
        <v>0</v>
      </c>
      <c r="AD68" s="318"/>
      <c r="AE68" s="248">
        <f t="shared" ref="AE68" si="458">(AE67/90)*10</f>
        <v>0</v>
      </c>
      <c r="AF68" s="248">
        <f t="shared" ref="AF68" si="459">(AF67/90)*10</f>
        <v>0</v>
      </c>
      <c r="AG68" s="248">
        <f t="shared" ref="AG68" si="460">(AG67/90)*10</f>
        <v>0</v>
      </c>
      <c r="AH68" s="248">
        <f t="shared" ref="AH68" si="461">(AH67/90)*10</f>
        <v>0</v>
      </c>
      <c r="AI68" s="248"/>
      <c r="AJ68" s="318">
        <f t="shared" ref="AJ68" si="462">(AJ67/90)*10</f>
        <v>7.7777777777777777</v>
      </c>
      <c r="AK68" s="318">
        <f t="shared" ref="AK68" si="463">(AK67/90)*10</f>
        <v>0</v>
      </c>
      <c r="AL68" s="318">
        <f t="shared" ref="AL68" si="464">(AL67/90)*10</f>
        <v>0</v>
      </c>
      <c r="AM68" s="318">
        <f t="shared" ref="AM68" si="465">(AM67/90)*10</f>
        <v>0</v>
      </c>
      <c r="AN68" s="318"/>
      <c r="AO68" s="248">
        <f t="shared" ref="AO68" si="466">(AO67/90)*10</f>
        <v>0</v>
      </c>
      <c r="AP68" s="248">
        <f t="shared" ref="AP68" si="467">(AP67/90)*10</f>
        <v>0</v>
      </c>
      <c r="AQ68" s="248">
        <f t="shared" ref="AQ68" si="468">(AQ67/90)*10</f>
        <v>0</v>
      </c>
      <c r="AR68" s="248">
        <f t="shared" ref="AR68" si="469">(AR67/90)*10</f>
        <v>0</v>
      </c>
      <c r="AS68" s="248"/>
      <c r="AT68" s="318">
        <f t="shared" ref="AT68" si="470">(AT67/90)*10</f>
        <v>0</v>
      </c>
      <c r="AU68" s="318">
        <f t="shared" ref="AU68" si="471">(AU67/90)*10</f>
        <v>0</v>
      </c>
      <c r="AV68" s="318">
        <f t="shared" ref="AV68" si="472">(AV67/90)*10</f>
        <v>0</v>
      </c>
      <c r="AW68" s="318">
        <f t="shared" ref="AW68" si="473">(AW67/90)*10</f>
        <v>0</v>
      </c>
      <c r="AX68" s="318"/>
      <c r="AY68" s="248">
        <f t="shared" ref="AY68" si="474">(AY67/90)*10</f>
        <v>0</v>
      </c>
      <c r="AZ68" s="248">
        <f t="shared" ref="AZ68" si="475">(AZ67/90)*10</f>
        <v>0</v>
      </c>
      <c r="BA68" s="248"/>
      <c r="BB68" s="500"/>
    </row>
    <row r="69" spans="1:54" ht="21.75" customHeight="1">
      <c r="A69" s="498" t="s">
        <v>341</v>
      </c>
      <c r="B69" s="480" t="s">
        <v>340</v>
      </c>
      <c r="C69" s="480" t="s">
        <v>328</v>
      </c>
      <c r="D69" s="228" t="s">
        <v>41</v>
      </c>
      <c r="E69" s="243">
        <f>E70+E71</f>
        <v>1968.8211099999999</v>
      </c>
      <c r="F69" s="243">
        <f>F70+F71</f>
        <v>0</v>
      </c>
      <c r="G69" s="243">
        <f>(F69/E69)*100</f>
        <v>0</v>
      </c>
      <c r="H69" s="243">
        <f t="shared" ref="H69:BA69" si="476">H70+H71</f>
        <v>0</v>
      </c>
      <c r="I69" s="243">
        <f t="shared" si="476"/>
        <v>0</v>
      </c>
      <c r="J69" s="243">
        <f t="shared" si="476"/>
        <v>0</v>
      </c>
      <c r="K69" s="243">
        <f t="shared" si="476"/>
        <v>0</v>
      </c>
      <c r="L69" s="243">
        <f t="shared" si="476"/>
        <v>0</v>
      </c>
      <c r="M69" s="243">
        <f t="shared" si="476"/>
        <v>0</v>
      </c>
      <c r="N69" s="243">
        <f t="shared" si="476"/>
        <v>538.5</v>
      </c>
      <c r="O69" s="243">
        <f t="shared" si="476"/>
        <v>0</v>
      </c>
      <c r="P69" s="243">
        <f t="shared" si="476"/>
        <v>0</v>
      </c>
      <c r="Q69" s="243">
        <f t="shared" si="476"/>
        <v>0</v>
      </c>
      <c r="R69" s="243">
        <f t="shared" si="476"/>
        <v>0</v>
      </c>
      <c r="S69" s="243">
        <f t="shared" si="476"/>
        <v>0</v>
      </c>
      <c r="T69" s="243">
        <f t="shared" si="476"/>
        <v>0</v>
      </c>
      <c r="U69" s="243">
        <f t="shared" si="476"/>
        <v>0</v>
      </c>
      <c r="V69" s="243">
        <f t="shared" si="476"/>
        <v>0</v>
      </c>
      <c r="W69" s="243">
        <f t="shared" si="476"/>
        <v>514.5</v>
      </c>
      <c r="X69" s="243">
        <f t="shared" si="476"/>
        <v>0</v>
      </c>
      <c r="Y69" s="243">
        <f t="shared" si="476"/>
        <v>0</v>
      </c>
      <c r="Z69" s="243">
        <f t="shared" si="476"/>
        <v>0</v>
      </c>
      <c r="AA69" s="243">
        <f t="shared" si="476"/>
        <v>0</v>
      </c>
      <c r="AB69" s="243">
        <f t="shared" si="476"/>
        <v>0</v>
      </c>
      <c r="AC69" s="243">
        <f t="shared" si="476"/>
        <v>0</v>
      </c>
      <c r="AD69" s="243">
        <f t="shared" si="476"/>
        <v>0</v>
      </c>
      <c r="AE69" s="243">
        <f t="shared" si="476"/>
        <v>0</v>
      </c>
      <c r="AF69" s="243">
        <f t="shared" si="476"/>
        <v>0</v>
      </c>
      <c r="AG69" s="243">
        <f t="shared" si="476"/>
        <v>0</v>
      </c>
      <c r="AH69" s="243">
        <f t="shared" si="476"/>
        <v>0</v>
      </c>
      <c r="AI69" s="243">
        <f t="shared" si="476"/>
        <v>0</v>
      </c>
      <c r="AJ69" s="243">
        <f t="shared" si="476"/>
        <v>514.5</v>
      </c>
      <c r="AK69" s="243">
        <f t="shared" si="476"/>
        <v>0</v>
      </c>
      <c r="AL69" s="243">
        <f t="shared" si="476"/>
        <v>0</v>
      </c>
      <c r="AM69" s="243">
        <f t="shared" si="476"/>
        <v>0</v>
      </c>
      <c r="AN69" s="243">
        <f t="shared" si="476"/>
        <v>0</v>
      </c>
      <c r="AO69" s="243">
        <f t="shared" si="476"/>
        <v>0</v>
      </c>
      <c r="AP69" s="243">
        <f t="shared" si="476"/>
        <v>0</v>
      </c>
      <c r="AQ69" s="243">
        <f t="shared" si="476"/>
        <v>0</v>
      </c>
      <c r="AR69" s="243">
        <f t="shared" si="476"/>
        <v>0</v>
      </c>
      <c r="AS69" s="243">
        <f t="shared" si="476"/>
        <v>0</v>
      </c>
      <c r="AT69" s="243">
        <f t="shared" si="476"/>
        <v>0</v>
      </c>
      <c r="AU69" s="243">
        <f t="shared" si="476"/>
        <v>0</v>
      </c>
      <c r="AV69" s="243">
        <f t="shared" si="476"/>
        <v>0</v>
      </c>
      <c r="AW69" s="243">
        <f t="shared" si="476"/>
        <v>0</v>
      </c>
      <c r="AX69" s="243">
        <f t="shared" si="476"/>
        <v>0</v>
      </c>
      <c r="AY69" s="243">
        <f t="shared" si="476"/>
        <v>401.32110999999998</v>
      </c>
      <c r="AZ69" s="243">
        <f t="shared" si="476"/>
        <v>0</v>
      </c>
      <c r="BA69" s="243">
        <f t="shared" si="476"/>
        <v>0</v>
      </c>
      <c r="BB69" s="601"/>
    </row>
    <row r="70" spans="1:54" ht="29.25" customHeight="1">
      <c r="A70" s="502"/>
      <c r="B70" s="501"/>
      <c r="C70" s="503"/>
      <c r="D70" s="228" t="s">
        <v>2</v>
      </c>
      <c r="E70" s="243">
        <f>E73+E76+E79+E82+E85+E88+E91+E94</f>
        <v>0</v>
      </c>
      <c r="F70" s="243">
        <f t="shared" ref="F70:AZ70" si="477">F73+F76+F79+F82+F85+F88+F91+F94</f>
        <v>0</v>
      </c>
      <c r="G70" s="243"/>
      <c r="H70" s="243">
        <f t="shared" si="477"/>
        <v>0</v>
      </c>
      <c r="I70" s="243">
        <f t="shared" si="477"/>
        <v>0</v>
      </c>
      <c r="J70" s="243"/>
      <c r="K70" s="243">
        <f t="shared" si="477"/>
        <v>0</v>
      </c>
      <c r="L70" s="243">
        <f t="shared" si="477"/>
        <v>0</v>
      </c>
      <c r="M70" s="243"/>
      <c r="N70" s="243">
        <f t="shared" si="477"/>
        <v>0</v>
      </c>
      <c r="O70" s="243">
        <f t="shared" si="477"/>
        <v>0</v>
      </c>
      <c r="P70" s="243"/>
      <c r="Q70" s="243">
        <f t="shared" si="477"/>
        <v>0</v>
      </c>
      <c r="R70" s="243">
        <f t="shared" si="477"/>
        <v>0</v>
      </c>
      <c r="S70" s="243"/>
      <c r="T70" s="243">
        <f t="shared" si="477"/>
        <v>0</v>
      </c>
      <c r="U70" s="243">
        <f t="shared" si="477"/>
        <v>0</v>
      </c>
      <c r="V70" s="243"/>
      <c r="W70" s="243">
        <f t="shared" si="477"/>
        <v>0</v>
      </c>
      <c r="X70" s="243">
        <f t="shared" si="477"/>
        <v>0</v>
      </c>
      <c r="Y70" s="243"/>
      <c r="Z70" s="243">
        <f t="shared" si="477"/>
        <v>0</v>
      </c>
      <c r="AA70" s="243">
        <f t="shared" si="477"/>
        <v>0</v>
      </c>
      <c r="AB70" s="243">
        <f t="shared" si="477"/>
        <v>0</v>
      </c>
      <c r="AC70" s="243">
        <f t="shared" si="477"/>
        <v>0</v>
      </c>
      <c r="AD70" s="243"/>
      <c r="AE70" s="243">
        <f t="shared" si="477"/>
        <v>0</v>
      </c>
      <c r="AF70" s="243">
        <f t="shared" si="477"/>
        <v>0</v>
      </c>
      <c r="AG70" s="243">
        <f t="shared" si="477"/>
        <v>0</v>
      </c>
      <c r="AH70" s="243">
        <f t="shared" si="477"/>
        <v>0</v>
      </c>
      <c r="AI70" s="243"/>
      <c r="AJ70" s="243">
        <f t="shared" si="477"/>
        <v>0</v>
      </c>
      <c r="AK70" s="243">
        <f t="shared" si="477"/>
        <v>0</v>
      </c>
      <c r="AL70" s="243">
        <f t="shared" si="477"/>
        <v>0</v>
      </c>
      <c r="AM70" s="243">
        <f t="shared" si="477"/>
        <v>0</v>
      </c>
      <c r="AN70" s="243"/>
      <c r="AO70" s="243">
        <f t="shared" si="477"/>
        <v>0</v>
      </c>
      <c r="AP70" s="243">
        <f t="shared" si="477"/>
        <v>0</v>
      </c>
      <c r="AQ70" s="243">
        <f t="shared" si="477"/>
        <v>0</v>
      </c>
      <c r="AR70" s="243">
        <f t="shared" si="477"/>
        <v>0</v>
      </c>
      <c r="AS70" s="243"/>
      <c r="AT70" s="243">
        <f t="shared" si="477"/>
        <v>0</v>
      </c>
      <c r="AU70" s="243">
        <f t="shared" si="477"/>
        <v>0</v>
      </c>
      <c r="AV70" s="243">
        <f t="shared" si="477"/>
        <v>0</v>
      </c>
      <c r="AW70" s="243">
        <f t="shared" si="477"/>
        <v>0</v>
      </c>
      <c r="AX70" s="243"/>
      <c r="AY70" s="243">
        <f t="shared" si="477"/>
        <v>0</v>
      </c>
      <c r="AZ70" s="243">
        <f t="shared" si="477"/>
        <v>0</v>
      </c>
      <c r="BA70" s="243"/>
      <c r="BB70" s="499"/>
    </row>
    <row r="71" spans="1:54" ht="20.25" customHeight="1">
      <c r="A71" s="502"/>
      <c r="B71" s="501"/>
      <c r="C71" s="503"/>
      <c r="D71" s="228" t="s">
        <v>43</v>
      </c>
      <c r="E71" s="243">
        <f>E74+E77+E80+E83+E86+E89+E92+E95</f>
        <v>1968.8211099999999</v>
      </c>
      <c r="F71" s="243">
        <f t="shared" ref="F71:AZ71" si="478">F74+F77+F80+F83+F86+F89+F92+F95</f>
        <v>0</v>
      </c>
      <c r="G71" s="243">
        <f>(F71/E71)*100</f>
        <v>0</v>
      </c>
      <c r="H71" s="243">
        <f t="shared" si="478"/>
        <v>0</v>
      </c>
      <c r="I71" s="243">
        <f t="shared" si="478"/>
        <v>0</v>
      </c>
      <c r="J71" s="243"/>
      <c r="K71" s="243">
        <f t="shared" si="478"/>
        <v>0</v>
      </c>
      <c r="L71" s="243">
        <f t="shared" si="478"/>
        <v>0</v>
      </c>
      <c r="M71" s="243"/>
      <c r="N71" s="243">
        <f t="shared" si="478"/>
        <v>538.5</v>
      </c>
      <c r="O71" s="243">
        <f t="shared" si="478"/>
        <v>0</v>
      </c>
      <c r="P71" s="243"/>
      <c r="Q71" s="243">
        <f t="shared" si="478"/>
        <v>0</v>
      </c>
      <c r="R71" s="243">
        <f t="shared" si="478"/>
        <v>0</v>
      </c>
      <c r="S71" s="243"/>
      <c r="T71" s="243">
        <f t="shared" si="478"/>
        <v>0</v>
      </c>
      <c r="U71" s="243">
        <f t="shared" si="478"/>
        <v>0</v>
      </c>
      <c r="V71" s="243"/>
      <c r="W71" s="243">
        <f t="shared" si="478"/>
        <v>514.5</v>
      </c>
      <c r="X71" s="243">
        <f t="shared" si="478"/>
        <v>0</v>
      </c>
      <c r="Y71" s="243"/>
      <c r="Z71" s="243">
        <f t="shared" si="478"/>
        <v>0</v>
      </c>
      <c r="AA71" s="243">
        <f t="shared" si="478"/>
        <v>0</v>
      </c>
      <c r="AB71" s="243">
        <f t="shared" si="478"/>
        <v>0</v>
      </c>
      <c r="AC71" s="243">
        <f t="shared" si="478"/>
        <v>0</v>
      </c>
      <c r="AD71" s="243"/>
      <c r="AE71" s="243">
        <f t="shared" si="478"/>
        <v>0</v>
      </c>
      <c r="AF71" s="243">
        <f t="shared" si="478"/>
        <v>0</v>
      </c>
      <c r="AG71" s="243">
        <f t="shared" si="478"/>
        <v>0</v>
      </c>
      <c r="AH71" s="243">
        <f t="shared" si="478"/>
        <v>0</v>
      </c>
      <c r="AI71" s="243"/>
      <c r="AJ71" s="243">
        <f>AJ74+AJ77+AJ80+AJ83+AJ86+AJ89+AJ92+AJ95</f>
        <v>514.5</v>
      </c>
      <c r="AK71" s="243">
        <f t="shared" si="478"/>
        <v>0</v>
      </c>
      <c r="AL71" s="243">
        <f t="shared" si="478"/>
        <v>0</v>
      </c>
      <c r="AM71" s="243">
        <f t="shared" si="478"/>
        <v>0</v>
      </c>
      <c r="AN71" s="243"/>
      <c r="AO71" s="243">
        <f t="shared" si="478"/>
        <v>0</v>
      </c>
      <c r="AP71" s="243">
        <f t="shared" si="478"/>
        <v>0</v>
      </c>
      <c r="AQ71" s="243">
        <f t="shared" si="478"/>
        <v>0</v>
      </c>
      <c r="AR71" s="243">
        <f t="shared" si="478"/>
        <v>0</v>
      </c>
      <c r="AS71" s="243"/>
      <c r="AT71" s="243">
        <f t="shared" si="478"/>
        <v>0</v>
      </c>
      <c r="AU71" s="243">
        <f t="shared" si="478"/>
        <v>0</v>
      </c>
      <c r="AV71" s="243">
        <f t="shared" si="478"/>
        <v>0</v>
      </c>
      <c r="AW71" s="243">
        <f t="shared" si="478"/>
        <v>0</v>
      </c>
      <c r="AX71" s="243"/>
      <c r="AY71" s="243">
        <f t="shared" si="478"/>
        <v>401.32110999999998</v>
      </c>
      <c r="AZ71" s="243">
        <f t="shared" si="478"/>
        <v>0</v>
      </c>
      <c r="BA71" s="243"/>
      <c r="BB71" s="500"/>
    </row>
    <row r="72" spans="1:54" ht="33" customHeight="1">
      <c r="A72" s="504" t="s">
        <v>343</v>
      </c>
      <c r="B72" s="489" t="s">
        <v>342</v>
      </c>
      <c r="C72" s="489"/>
      <c r="D72" s="164" t="s">
        <v>41</v>
      </c>
      <c r="E72" s="248">
        <f>E73+E74</f>
        <v>20</v>
      </c>
      <c r="F72" s="248">
        <f>F73+F74</f>
        <v>0</v>
      </c>
      <c r="G72" s="248"/>
      <c r="H72" s="318">
        <f>H73+H74</f>
        <v>0</v>
      </c>
      <c r="I72" s="318">
        <f>I73+I74</f>
        <v>0</v>
      </c>
      <c r="J72" s="318"/>
      <c r="K72" s="248">
        <f>K73+K74</f>
        <v>0</v>
      </c>
      <c r="L72" s="248">
        <f>L73+L74</f>
        <v>0</v>
      </c>
      <c r="M72" s="248"/>
      <c r="N72" s="318">
        <f>N73+N74</f>
        <v>6</v>
      </c>
      <c r="O72" s="318">
        <f>O73+O74</f>
        <v>0</v>
      </c>
      <c r="P72" s="318"/>
      <c r="Q72" s="248">
        <f>Q73+Q74</f>
        <v>0</v>
      </c>
      <c r="R72" s="248">
        <f>R73+R74</f>
        <v>0</v>
      </c>
      <c r="S72" s="248"/>
      <c r="T72" s="318">
        <f>T73+T74</f>
        <v>0</v>
      </c>
      <c r="U72" s="318">
        <f>U73+U74</f>
        <v>0</v>
      </c>
      <c r="V72" s="318"/>
      <c r="W72" s="248">
        <f>W73+W74</f>
        <v>7</v>
      </c>
      <c r="X72" s="248">
        <f>X73+X74</f>
        <v>0</v>
      </c>
      <c r="Y72" s="248"/>
      <c r="Z72" s="318">
        <f t="shared" ref="Z72:AC72" si="479">Z73+Z74</f>
        <v>0</v>
      </c>
      <c r="AA72" s="318">
        <f t="shared" si="479"/>
        <v>0</v>
      </c>
      <c r="AB72" s="318">
        <f t="shared" si="479"/>
        <v>0</v>
      </c>
      <c r="AC72" s="318">
        <f t="shared" si="479"/>
        <v>0</v>
      </c>
      <c r="AD72" s="318"/>
      <c r="AE72" s="248">
        <f t="shared" ref="AE72:AH72" si="480">AE73+AE74</f>
        <v>0</v>
      </c>
      <c r="AF72" s="248">
        <f t="shared" si="480"/>
        <v>0</v>
      </c>
      <c r="AG72" s="248">
        <f t="shared" si="480"/>
        <v>0</v>
      </c>
      <c r="AH72" s="248">
        <f t="shared" si="480"/>
        <v>0</v>
      </c>
      <c r="AI72" s="248"/>
      <c r="AJ72" s="318">
        <f t="shared" ref="AJ72:AM72" si="481">AJ73+AJ74</f>
        <v>7</v>
      </c>
      <c r="AK72" s="318">
        <f t="shared" si="481"/>
        <v>0</v>
      </c>
      <c r="AL72" s="318">
        <f t="shared" si="481"/>
        <v>0</v>
      </c>
      <c r="AM72" s="318">
        <f t="shared" si="481"/>
        <v>0</v>
      </c>
      <c r="AN72" s="318"/>
      <c r="AO72" s="248">
        <f t="shared" ref="AO72:AR72" si="482">AO73+AO74</f>
        <v>0</v>
      </c>
      <c r="AP72" s="248">
        <f t="shared" si="482"/>
        <v>0</v>
      </c>
      <c r="AQ72" s="248">
        <f t="shared" si="482"/>
        <v>0</v>
      </c>
      <c r="AR72" s="248">
        <f t="shared" si="482"/>
        <v>0</v>
      </c>
      <c r="AS72" s="248"/>
      <c r="AT72" s="318">
        <f t="shared" ref="AT72:AW72" si="483">AT73+AT74</f>
        <v>0</v>
      </c>
      <c r="AU72" s="318">
        <f t="shared" si="483"/>
        <v>0</v>
      </c>
      <c r="AV72" s="318">
        <f t="shared" si="483"/>
        <v>0</v>
      </c>
      <c r="AW72" s="318">
        <f t="shared" si="483"/>
        <v>0</v>
      </c>
      <c r="AX72" s="318"/>
      <c r="AY72" s="248">
        <f>AY73+AY74</f>
        <v>0</v>
      </c>
      <c r="AZ72" s="248">
        <f>AZ73+AZ74</f>
        <v>0</v>
      </c>
      <c r="BA72" s="248"/>
      <c r="BB72" s="529"/>
    </row>
    <row r="73" spans="1:54" ht="38.25" customHeight="1">
      <c r="A73" s="505"/>
      <c r="B73" s="499"/>
      <c r="C73" s="499"/>
      <c r="D73" s="164" t="s">
        <v>2</v>
      </c>
      <c r="E73" s="248">
        <f t="shared" ref="E73:F74" si="484">H73+K73+N73+Q73+T73+W73+Z73+AE73+AJ73+AO73+AT73+AY73</f>
        <v>0</v>
      </c>
      <c r="F73" s="248">
        <f t="shared" si="484"/>
        <v>0</v>
      </c>
      <c r="G73" s="248"/>
      <c r="H73" s="318"/>
      <c r="I73" s="318"/>
      <c r="J73" s="318"/>
      <c r="K73" s="248"/>
      <c r="L73" s="248"/>
      <c r="M73" s="248"/>
      <c r="N73" s="318"/>
      <c r="O73" s="318"/>
      <c r="P73" s="318"/>
      <c r="Q73" s="248"/>
      <c r="R73" s="248"/>
      <c r="S73" s="248"/>
      <c r="T73" s="318"/>
      <c r="U73" s="318"/>
      <c r="V73" s="318"/>
      <c r="W73" s="248"/>
      <c r="X73" s="248"/>
      <c r="Y73" s="248"/>
      <c r="Z73" s="318"/>
      <c r="AA73" s="318"/>
      <c r="AB73" s="318"/>
      <c r="AC73" s="318"/>
      <c r="AD73" s="318"/>
      <c r="AE73" s="248"/>
      <c r="AF73" s="248"/>
      <c r="AG73" s="248"/>
      <c r="AH73" s="248"/>
      <c r="AI73" s="248"/>
      <c r="AJ73" s="318"/>
      <c r="AK73" s="318"/>
      <c r="AL73" s="318"/>
      <c r="AM73" s="318"/>
      <c r="AN73" s="318"/>
      <c r="AO73" s="248"/>
      <c r="AP73" s="248"/>
      <c r="AQ73" s="248"/>
      <c r="AR73" s="248"/>
      <c r="AS73" s="248"/>
      <c r="AT73" s="318"/>
      <c r="AU73" s="318"/>
      <c r="AV73" s="318"/>
      <c r="AW73" s="318"/>
      <c r="AX73" s="318"/>
      <c r="AY73" s="248"/>
      <c r="AZ73" s="248"/>
      <c r="BA73" s="248"/>
      <c r="BB73" s="499"/>
    </row>
    <row r="74" spans="1:54" ht="29.25" customHeight="1">
      <c r="A74" s="506"/>
      <c r="B74" s="500"/>
      <c r="C74" s="500"/>
      <c r="D74" s="164" t="s">
        <v>43</v>
      </c>
      <c r="E74" s="248">
        <f t="shared" si="484"/>
        <v>20</v>
      </c>
      <c r="F74" s="248">
        <f t="shared" si="484"/>
        <v>0</v>
      </c>
      <c r="G74" s="248"/>
      <c r="H74" s="318"/>
      <c r="I74" s="318"/>
      <c r="J74" s="318"/>
      <c r="K74" s="248"/>
      <c r="L74" s="248"/>
      <c r="M74" s="248"/>
      <c r="N74" s="318">
        <v>6</v>
      </c>
      <c r="O74" s="318"/>
      <c r="P74" s="318"/>
      <c r="Q74" s="248"/>
      <c r="R74" s="248"/>
      <c r="S74" s="248"/>
      <c r="T74" s="318"/>
      <c r="U74" s="318"/>
      <c r="V74" s="318"/>
      <c r="W74" s="248">
        <v>7</v>
      </c>
      <c r="X74" s="248"/>
      <c r="Y74" s="248"/>
      <c r="Z74" s="318"/>
      <c r="AA74" s="318"/>
      <c r="AB74" s="318"/>
      <c r="AC74" s="318"/>
      <c r="AD74" s="318"/>
      <c r="AE74" s="248"/>
      <c r="AF74" s="248"/>
      <c r="AG74" s="248"/>
      <c r="AH74" s="248"/>
      <c r="AI74" s="248"/>
      <c r="AJ74" s="318">
        <v>7</v>
      </c>
      <c r="AK74" s="318"/>
      <c r="AL74" s="318"/>
      <c r="AM74" s="318"/>
      <c r="AN74" s="318"/>
      <c r="AO74" s="248"/>
      <c r="AP74" s="248"/>
      <c r="AQ74" s="248"/>
      <c r="AR74" s="248"/>
      <c r="AS74" s="248"/>
      <c r="AT74" s="318"/>
      <c r="AU74" s="318"/>
      <c r="AV74" s="318"/>
      <c r="AW74" s="318"/>
      <c r="AX74" s="318"/>
      <c r="AY74" s="248"/>
      <c r="AZ74" s="248"/>
      <c r="BA74" s="248"/>
      <c r="BB74" s="500"/>
    </row>
    <row r="75" spans="1:54" ht="21.75" hidden="1" customHeight="1">
      <c r="A75" s="504" t="s">
        <v>344</v>
      </c>
      <c r="B75" s="489" t="s">
        <v>345</v>
      </c>
      <c r="C75" s="489"/>
      <c r="D75" s="164" t="s">
        <v>41</v>
      </c>
      <c r="E75" s="248">
        <f>E76+E77</f>
        <v>0</v>
      </c>
      <c r="F75" s="248">
        <f>F76+F77</f>
        <v>0</v>
      </c>
      <c r="G75" s="248"/>
      <c r="H75" s="318">
        <f>H76+H77</f>
        <v>0</v>
      </c>
      <c r="I75" s="318">
        <f>I76+I77</f>
        <v>0</v>
      </c>
      <c r="J75" s="318"/>
      <c r="K75" s="248">
        <f>K76+K77</f>
        <v>0</v>
      </c>
      <c r="L75" s="248">
        <f>L76+L77</f>
        <v>0</v>
      </c>
      <c r="M75" s="248"/>
      <c r="N75" s="318">
        <f>N76+N77</f>
        <v>0</v>
      </c>
      <c r="O75" s="318">
        <f>O76+O77</f>
        <v>0</v>
      </c>
      <c r="P75" s="318"/>
      <c r="Q75" s="248">
        <f>Q76+Q77</f>
        <v>0</v>
      </c>
      <c r="R75" s="248">
        <f>R76+R77</f>
        <v>0</v>
      </c>
      <c r="S75" s="248"/>
      <c r="T75" s="318">
        <f>T76+T77</f>
        <v>0</v>
      </c>
      <c r="U75" s="318">
        <f>U76+U77</f>
        <v>0</v>
      </c>
      <c r="V75" s="318"/>
      <c r="W75" s="248">
        <f>W76+W77</f>
        <v>0</v>
      </c>
      <c r="X75" s="248">
        <f>X76+X77</f>
        <v>0</v>
      </c>
      <c r="Y75" s="248"/>
      <c r="Z75" s="318">
        <f t="shared" ref="Z75:AC75" si="485">Z76+Z77</f>
        <v>0</v>
      </c>
      <c r="AA75" s="318">
        <f t="shared" si="485"/>
        <v>0</v>
      </c>
      <c r="AB75" s="318">
        <f t="shared" si="485"/>
        <v>0</v>
      </c>
      <c r="AC75" s="318">
        <f t="shared" si="485"/>
        <v>0</v>
      </c>
      <c r="AD75" s="318"/>
      <c r="AE75" s="248">
        <f t="shared" ref="AE75:AH75" si="486">AE76+AE77</f>
        <v>0</v>
      </c>
      <c r="AF75" s="248">
        <f t="shared" si="486"/>
        <v>0</v>
      </c>
      <c r="AG75" s="248">
        <f t="shared" si="486"/>
        <v>0</v>
      </c>
      <c r="AH75" s="248">
        <f t="shared" si="486"/>
        <v>0</v>
      </c>
      <c r="AI75" s="248"/>
      <c r="AJ75" s="318">
        <f t="shared" ref="AJ75:AM75" si="487">AJ76+AJ77</f>
        <v>0</v>
      </c>
      <c r="AK75" s="318">
        <f t="shared" si="487"/>
        <v>0</v>
      </c>
      <c r="AL75" s="318">
        <f t="shared" si="487"/>
        <v>0</v>
      </c>
      <c r="AM75" s="318">
        <f t="shared" si="487"/>
        <v>0</v>
      </c>
      <c r="AN75" s="318"/>
      <c r="AO75" s="248">
        <f t="shared" ref="AO75:AR75" si="488">AO76+AO77</f>
        <v>0</v>
      </c>
      <c r="AP75" s="248">
        <f t="shared" si="488"/>
        <v>0</v>
      </c>
      <c r="AQ75" s="248">
        <f t="shared" si="488"/>
        <v>0</v>
      </c>
      <c r="AR75" s="248">
        <f t="shared" si="488"/>
        <v>0</v>
      </c>
      <c r="AS75" s="248"/>
      <c r="AT75" s="318">
        <f t="shared" ref="AT75:AW75" si="489">AT76+AT77</f>
        <v>0</v>
      </c>
      <c r="AU75" s="318">
        <f t="shared" si="489"/>
        <v>0</v>
      </c>
      <c r="AV75" s="318">
        <f t="shared" si="489"/>
        <v>0</v>
      </c>
      <c r="AW75" s="318">
        <f t="shared" si="489"/>
        <v>0</v>
      </c>
      <c r="AX75" s="318"/>
      <c r="AY75" s="248">
        <f>AY76+AY77</f>
        <v>0</v>
      </c>
      <c r="AZ75" s="248">
        <f>AZ76+AZ77</f>
        <v>0</v>
      </c>
      <c r="BA75" s="248"/>
      <c r="BB75" s="529"/>
    </row>
    <row r="76" spans="1:54" ht="38.25" hidden="1" customHeight="1">
      <c r="A76" s="505"/>
      <c r="B76" s="499"/>
      <c r="C76" s="499"/>
      <c r="D76" s="164" t="s">
        <v>2</v>
      </c>
      <c r="E76" s="248">
        <f t="shared" ref="E76:E77" si="490">H76+K76+N76+Q76+T76+W76+Z76+AE76+AJ76+AO76+AT76+AY76</f>
        <v>0</v>
      </c>
      <c r="F76" s="248">
        <f t="shared" ref="F76:F77" si="491">I76+L76+O76+R76+U76+X76+AA76+AF76+AK76+AP76+AU76+AZ76</f>
        <v>0</v>
      </c>
      <c r="G76" s="248"/>
      <c r="H76" s="318"/>
      <c r="I76" s="318"/>
      <c r="J76" s="318"/>
      <c r="K76" s="248"/>
      <c r="L76" s="248"/>
      <c r="M76" s="248"/>
      <c r="N76" s="318"/>
      <c r="O76" s="318"/>
      <c r="P76" s="318"/>
      <c r="Q76" s="248"/>
      <c r="R76" s="248"/>
      <c r="S76" s="248"/>
      <c r="T76" s="318"/>
      <c r="U76" s="318"/>
      <c r="V76" s="318"/>
      <c r="W76" s="248"/>
      <c r="X76" s="248"/>
      <c r="Y76" s="248"/>
      <c r="Z76" s="318"/>
      <c r="AA76" s="318"/>
      <c r="AB76" s="318"/>
      <c r="AC76" s="318"/>
      <c r="AD76" s="318"/>
      <c r="AE76" s="248"/>
      <c r="AF76" s="248"/>
      <c r="AG76" s="248"/>
      <c r="AH76" s="248"/>
      <c r="AI76" s="248"/>
      <c r="AJ76" s="318"/>
      <c r="AK76" s="318"/>
      <c r="AL76" s="318"/>
      <c r="AM76" s="318"/>
      <c r="AN76" s="318"/>
      <c r="AO76" s="248"/>
      <c r="AP76" s="248"/>
      <c r="AQ76" s="248"/>
      <c r="AR76" s="248"/>
      <c r="AS76" s="248"/>
      <c r="AT76" s="318"/>
      <c r="AU76" s="318"/>
      <c r="AV76" s="318"/>
      <c r="AW76" s="318"/>
      <c r="AX76" s="318"/>
      <c r="AY76" s="248"/>
      <c r="AZ76" s="248"/>
      <c r="BA76" s="248"/>
      <c r="BB76" s="499"/>
    </row>
    <row r="77" spans="1:54" ht="21.75" hidden="1" customHeight="1">
      <c r="A77" s="506"/>
      <c r="B77" s="500"/>
      <c r="C77" s="500"/>
      <c r="D77" s="164" t="s">
        <v>43</v>
      </c>
      <c r="E77" s="248">
        <f t="shared" si="490"/>
        <v>0</v>
      </c>
      <c r="F77" s="248">
        <f t="shared" si="491"/>
        <v>0</v>
      </c>
      <c r="G77" s="248"/>
      <c r="H77" s="318"/>
      <c r="I77" s="318"/>
      <c r="J77" s="318"/>
      <c r="K77" s="248"/>
      <c r="L77" s="248"/>
      <c r="M77" s="248"/>
      <c r="N77" s="318"/>
      <c r="O77" s="318"/>
      <c r="P77" s="318"/>
      <c r="Q77" s="248"/>
      <c r="R77" s="248"/>
      <c r="S77" s="248"/>
      <c r="T77" s="318"/>
      <c r="U77" s="318"/>
      <c r="V77" s="318"/>
      <c r="W77" s="248"/>
      <c r="X77" s="248"/>
      <c r="Y77" s="248"/>
      <c r="Z77" s="318"/>
      <c r="AA77" s="318"/>
      <c r="AB77" s="318"/>
      <c r="AC77" s="318"/>
      <c r="AD77" s="318"/>
      <c r="AE77" s="248"/>
      <c r="AF77" s="248"/>
      <c r="AG77" s="248"/>
      <c r="AH77" s="248"/>
      <c r="AI77" s="248"/>
      <c r="AJ77" s="318"/>
      <c r="AK77" s="318"/>
      <c r="AL77" s="318"/>
      <c r="AM77" s="318"/>
      <c r="AN77" s="318"/>
      <c r="AO77" s="248"/>
      <c r="AP77" s="248"/>
      <c r="AQ77" s="248"/>
      <c r="AR77" s="248"/>
      <c r="AS77" s="248"/>
      <c r="AT77" s="318"/>
      <c r="AU77" s="318"/>
      <c r="AV77" s="318"/>
      <c r="AW77" s="318"/>
      <c r="AX77" s="318"/>
      <c r="AY77" s="248"/>
      <c r="AZ77" s="248"/>
      <c r="BA77" s="248"/>
      <c r="BB77" s="500"/>
    </row>
    <row r="78" spans="1:54" ht="21.75" customHeight="1">
      <c r="A78" s="504" t="s">
        <v>346</v>
      </c>
      <c r="B78" s="489" t="s">
        <v>347</v>
      </c>
      <c r="C78" s="489"/>
      <c r="D78" s="164" t="s">
        <v>41</v>
      </c>
      <c r="E78" s="248">
        <f>E79+E80</f>
        <v>300</v>
      </c>
      <c r="F78" s="248">
        <f>F79+F80</f>
        <v>0</v>
      </c>
      <c r="G78" s="248"/>
      <c r="H78" s="318">
        <f>H79+H80</f>
        <v>0</v>
      </c>
      <c r="I78" s="318">
        <f>I79+I80</f>
        <v>0</v>
      </c>
      <c r="J78" s="318"/>
      <c r="K78" s="248">
        <f>K79+K80</f>
        <v>0</v>
      </c>
      <c r="L78" s="248">
        <f>L79+L80</f>
        <v>0</v>
      </c>
      <c r="M78" s="248"/>
      <c r="N78" s="318">
        <f>N79+N80</f>
        <v>100</v>
      </c>
      <c r="O78" s="318">
        <f>O79+O80</f>
        <v>0</v>
      </c>
      <c r="P78" s="318"/>
      <c r="Q78" s="248">
        <f>Q79+Q80</f>
        <v>0</v>
      </c>
      <c r="R78" s="248">
        <f>R79+R80</f>
        <v>0</v>
      </c>
      <c r="S78" s="248"/>
      <c r="T78" s="318">
        <f>T79+T80</f>
        <v>0</v>
      </c>
      <c r="U78" s="318">
        <f>U79+U80</f>
        <v>0</v>
      </c>
      <c r="V78" s="318"/>
      <c r="W78" s="248">
        <f>W79+W80</f>
        <v>100</v>
      </c>
      <c r="X78" s="248">
        <f>X79+X80</f>
        <v>0</v>
      </c>
      <c r="Y78" s="248"/>
      <c r="Z78" s="318">
        <f t="shared" ref="Z78:AC78" si="492">Z79+Z80</f>
        <v>0</v>
      </c>
      <c r="AA78" s="318">
        <f t="shared" si="492"/>
        <v>0</v>
      </c>
      <c r="AB78" s="318">
        <f t="shared" si="492"/>
        <v>0</v>
      </c>
      <c r="AC78" s="318">
        <f t="shared" si="492"/>
        <v>0</v>
      </c>
      <c r="AD78" s="318"/>
      <c r="AE78" s="248">
        <f t="shared" ref="AE78:AH78" si="493">AE79+AE80</f>
        <v>0</v>
      </c>
      <c r="AF78" s="248">
        <f t="shared" si="493"/>
        <v>0</v>
      </c>
      <c r="AG78" s="248">
        <f t="shared" si="493"/>
        <v>0</v>
      </c>
      <c r="AH78" s="248">
        <f t="shared" si="493"/>
        <v>0</v>
      </c>
      <c r="AI78" s="248"/>
      <c r="AJ78" s="318">
        <f t="shared" ref="AJ78:AM78" si="494">AJ79+AJ80</f>
        <v>100</v>
      </c>
      <c r="AK78" s="318">
        <f t="shared" si="494"/>
        <v>0</v>
      </c>
      <c r="AL78" s="318">
        <f t="shared" si="494"/>
        <v>0</v>
      </c>
      <c r="AM78" s="318">
        <f t="shared" si="494"/>
        <v>0</v>
      </c>
      <c r="AN78" s="318"/>
      <c r="AO78" s="248">
        <f t="shared" ref="AO78:AR78" si="495">AO79+AO80</f>
        <v>0</v>
      </c>
      <c r="AP78" s="248">
        <f t="shared" si="495"/>
        <v>0</v>
      </c>
      <c r="AQ78" s="248">
        <f t="shared" si="495"/>
        <v>0</v>
      </c>
      <c r="AR78" s="248">
        <f t="shared" si="495"/>
        <v>0</v>
      </c>
      <c r="AS78" s="248"/>
      <c r="AT78" s="318">
        <f t="shared" ref="AT78:AW78" si="496">AT79+AT80</f>
        <v>0</v>
      </c>
      <c r="AU78" s="318">
        <f t="shared" si="496"/>
        <v>0</v>
      </c>
      <c r="AV78" s="318">
        <f t="shared" si="496"/>
        <v>0</v>
      </c>
      <c r="AW78" s="318">
        <f t="shared" si="496"/>
        <v>0</v>
      </c>
      <c r="AX78" s="318"/>
      <c r="AY78" s="248">
        <f>AY79+AY80</f>
        <v>0</v>
      </c>
      <c r="AZ78" s="248">
        <f>AZ79+AZ80</f>
        <v>0</v>
      </c>
      <c r="BA78" s="248"/>
      <c r="BB78" s="529"/>
    </row>
    <row r="79" spans="1:54" ht="31.5" customHeight="1">
      <c r="A79" s="505"/>
      <c r="B79" s="499"/>
      <c r="C79" s="499"/>
      <c r="D79" s="164" t="s">
        <v>2</v>
      </c>
      <c r="E79" s="248">
        <f t="shared" ref="E79:E80" si="497">H79+K79+N79+Q79+T79+W79+Z79+AE79+AJ79+AO79+AT79+AY79</f>
        <v>0</v>
      </c>
      <c r="F79" s="248">
        <f t="shared" ref="F79:F80" si="498">I79+L79+O79+R79+U79+X79+AA79+AF79+AK79+AP79+AU79+AZ79</f>
        <v>0</v>
      </c>
      <c r="G79" s="248"/>
      <c r="H79" s="318"/>
      <c r="I79" s="318"/>
      <c r="J79" s="318"/>
      <c r="K79" s="248"/>
      <c r="L79" s="248"/>
      <c r="M79" s="248"/>
      <c r="N79" s="318"/>
      <c r="O79" s="318"/>
      <c r="P79" s="318"/>
      <c r="Q79" s="248"/>
      <c r="R79" s="248"/>
      <c r="S79" s="248"/>
      <c r="T79" s="318"/>
      <c r="U79" s="318"/>
      <c r="V79" s="318"/>
      <c r="W79" s="248"/>
      <c r="X79" s="248"/>
      <c r="Y79" s="248"/>
      <c r="Z79" s="318"/>
      <c r="AA79" s="318"/>
      <c r="AB79" s="318"/>
      <c r="AC79" s="318"/>
      <c r="AD79" s="318"/>
      <c r="AE79" s="248"/>
      <c r="AF79" s="248"/>
      <c r="AG79" s="248"/>
      <c r="AH79" s="248"/>
      <c r="AI79" s="248"/>
      <c r="AJ79" s="318"/>
      <c r="AK79" s="318"/>
      <c r="AL79" s="318"/>
      <c r="AM79" s="318"/>
      <c r="AN79" s="318"/>
      <c r="AO79" s="248"/>
      <c r="AP79" s="248"/>
      <c r="AQ79" s="248"/>
      <c r="AR79" s="248"/>
      <c r="AS79" s="248"/>
      <c r="AT79" s="318"/>
      <c r="AU79" s="318"/>
      <c r="AV79" s="318"/>
      <c r="AW79" s="318"/>
      <c r="AX79" s="318"/>
      <c r="AY79" s="248"/>
      <c r="AZ79" s="248"/>
      <c r="BA79" s="248"/>
      <c r="BB79" s="499"/>
    </row>
    <row r="80" spans="1:54" ht="21.75" customHeight="1">
      <c r="A80" s="506"/>
      <c r="B80" s="500"/>
      <c r="C80" s="500"/>
      <c r="D80" s="164" t="s">
        <v>43</v>
      </c>
      <c r="E80" s="248">
        <f t="shared" si="497"/>
        <v>300</v>
      </c>
      <c r="F80" s="248">
        <f t="shared" si="498"/>
        <v>0</v>
      </c>
      <c r="G80" s="248"/>
      <c r="H80" s="318"/>
      <c r="I80" s="318"/>
      <c r="J80" s="318"/>
      <c r="K80" s="248"/>
      <c r="L80" s="248"/>
      <c r="M80" s="248"/>
      <c r="N80" s="318">
        <v>100</v>
      </c>
      <c r="O80" s="318"/>
      <c r="P80" s="318"/>
      <c r="Q80" s="248"/>
      <c r="R80" s="248"/>
      <c r="S80" s="248"/>
      <c r="T80" s="318"/>
      <c r="U80" s="318"/>
      <c r="V80" s="318"/>
      <c r="W80" s="248">
        <v>100</v>
      </c>
      <c r="X80" s="248"/>
      <c r="Y80" s="248"/>
      <c r="Z80" s="318"/>
      <c r="AA80" s="318"/>
      <c r="AB80" s="318"/>
      <c r="AC80" s="318"/>
      <c r="AD80" s="318"/>
      <c r="AE80" s="248"/>
      <c r="AF80" s="248"/>
      <c r="AG80" s="248"/>
      <c r="AH80" s="248"/>
      <c r="AI80" s="248"/>
      <c r="AJ80" s="318">
        <v>100</v>
      </c>
      <c r="AK80" s="318"/>
      <c r="AL80" s="318"/>
      <c r="AM80" s="318"/>
      <c r="AN80" s="318"/>
      <c r="AO80" s="248"/>
      <c r="AP80" s="248"/>
      <c r="AQ80" s="248"/>
      <c r="AR80" s="248"/>
      <c r="AS80" s="248"/>
      <c r="AT80" s="318"/>
      <c r="AU80" s="318"/>
      <c r="AV80" s="318"/>
      <c r="AW80" s="318"/>
      <c r="AX80" s="318"/>
      <c r="AY80" s="248"/>
      <c r="AZ80" s="248"/>
      <c r="BA80" s="248"/>
      <c r="BB80" s="500"/>
    </row>
    <row r="81" spans="1:54" ht="21.75" hidden="1" customHeight="1">
      <c r="A81" s="504" t="s">
        <v>348</v>
      </c>
      <c r="B81" s="489" t="s">
        <v>349</v>
      </c>
      <c r="C81" s="489"/>
      <c r="D81" s="164" t="s">
        <v>41</v>
      </c>
      <c r="E81" s="248">
        <f>E82+E83</f>
        <v>0</v>
      </c>
      <c r="F81" s="248">
        <f>F82+F83</f>
        <v>0</v>
      </c>
      <c r="G81" s="248"/>
      <c r="H81" s="318">
        <f>H82+H83</f>
        <v>0</v>
      </c>
      <c r="I81" s="318">
        <f>I82+I83</f>
        <v>0</v>
      </c>
      <c r="J81" s="318"/>
      <c r="K81" s="248">
        <f>K82+K83</f>
        <v>0</v>
      </c>
      <c r="L81" s="248">
        <f>L82+L83</f>
        <v>0</v>
      </c>
      <c r="M81" s="248"/>
      <c r="N81" s="318">
        <f>N82+N83</f>
        <v>0</v>
      </c>
      <c r="O81" s="318">
        <f>O82+O83</f>
        <v>0</v>
      </c>
      <c r="P81" s="318"/>
      <c r="Q81" s="248">
        <f>Q82+Q83</f>
        <v>0</v>
      </c>
      <c r="R81" s="248">
        <f>R82+R83</f>
        <v>0</v>
      </c>
      <c r="S81" s="248"/>
      <c r="T81" s="318">
        <f>T82+T83</f>
        <v>0</v>
      </c>
      <c r="U81" s="318">
        <f>U82+U83</f>
        <v>0</v>
      </c>
      <c r="V81" s="318"/>
      <c r="W81" s="248">
        <f>W82+W83</f>
        <v>0</v>
      </c>
      <c r="X81" s="248">
        <f>X82+X83</f>
        <v>0</v>
      </c>
      <c r="Y81" s="248"/>
      <c r="Z81" s="318">
        <f t="shared" ref="Z81:AC81" si="499">Z82+Z83</f>
        <v>0</v>
      </c>
      <c r="AA81" s="318">
        <f t="shared" si="499"/>
        <v>0</v>
      </c>
      <c r="AB81" s="318">
        <f t="shared" si="499"/>
        <v>0</v>
      </c>
      <c r="AC81" s="318">
        <f t="shared" si="499"/>
        <v>0</v>
      </c>
      <c r="AD81" s="318"/>
      <c r="AE81" s="248">
        <f t="shared" ref="AE81:AH81" si="500">AE82+AE83</f>
        <v>0</v>
      </c>
      <c r="AF81" s="248">
        <f t="shared" si="500"/>
        <v>0</v>
      </c>
      <c r="AG81" s="248">
        <f t="shared" si="500"/>
        <v>0</v>
      </c>
      <c r="AH81" s="248">
        <f t="shared" si="500"/>
        <v>0</v>
      </c>
      <c r="AI81" s="248"/>
      <c r="AJ81" s="318">
        <f t="shared" ref="AJ81:AM81" si="501">AJ82+AJ83</f>
        <v>0</v>
      </c>
      <c r="AK81" s="318">
        <f t="shared" si="501"/>
        <v>0</v>
      </c>
      <c r="AL81" s="318">
        <f t="shared" si="501"/>
        <v>0</v>
      </c>
      <c r="AM81" s="318">
        <f t="shared" si="501"/>
        <v>0</v>
      </c>
      <c r="AN81" s="318"/>
      <c r="AO81" s="248">
        <f t="shared" ref="AO81:AR81" si="502">AO82+AO83</f>
        <v>0</v>
      </c>
      <c r="AP81" s="248">
        <f t="shared" si="502"/>
        <v>0</v>
      </c>
      <c r="AQ81" s="248">
        <f t="shared" si="502"/>
        <v>0</v>
      </c>
      <c r="AR81" s="248">
        <f t="shared" si="502"/>
        <v>0</v>
      </c>
      <c r="AS81" s="248"/>
      <c r="AT81" s="318">
        <f t="shared" ref="AT81:AW81" si="503">AT82+AT83</f>
        <v>0</v>
      </c>
      <c r="AU81" s="318">
        <f t="shared" si="503"/>
        <v>0</v>
      </c>
      <c r="AV81" s="318">
        <f t="shared" si="503"/>
        <v>0</v>
      </c>
      <c r="AW81" s="318">
        <f t="shared" si="503"/>
        <v>0</v>
      </c>
      <c r="AX81" s="318"/>
      <c r="AY81" s="248">
        <f>AY82+AY83</f>
        <v>0</v>
      </c>
      <c r="AZ81" s="248">
        <f>AZ82+AZ83</f>
        <v>0</v>
      </c>
      <c r="BA81" s="248"/>
      <c r="BB81" s="529"/>
    </row>
    <row r="82" spans="1:54" ht="35.25" hidden="1" customHeight="1">
      <c r="A82" s="505"/>
      <c r="B82" s="499"/>
      <c r="C82" s="499"/>
      <c r="D82" s="164" t="s">
        <v>2</v>
      </c>
      <c r="E82" s="248">
        <f t="shared" ref="E82:E83" si="504">H82+K82+N82+Q82+T82+W82+Z82+AE82+AJ82+AO82+AT82+AY82</f>
        <v>0</v>
      </c>
      <c r="F82" s="248">
        <f t="shared" ref="F82:F83" si="505">I82+L82+O82+R82+U82+X82+AA82+AF82+AK82+AP82+AU82+AZ82</f>
        <v>0</v>
      </c>
      <c r="G82" s="248"/>
      <c r="H82" s="318"/>
      <c r="I82" s="318"/>
      <c r="J82" s="318"/>
      <c r="K82" s="248"/>
      <c r="L82" s="248"/>
      <c r="M82" s="248"/>
      <c r="N82" s="318"/>
      <c r="O82" s="318"/>
      <c r="P82" s="318"/>
      <c r="Q82" s="248"/>
      <c r="R82" s="248"/>
      <c r="S82" s="248"/>
      <c r="T82" s="318"/>
      <c r="U82" s="318"/>
      <c r="V82" s="318"/>
      <c r="W82" s="248"/>
      <c r="X82" s="248"/>
      <c r="Y82" s="248"/>
      <c r="Z82" s="318"/>
      <c r="AA82" s="318"/>
      <c r="AB82" s="318"/>
      <c r="AC82" s="318"/>
      <c r="AD82" s="318"/>
      <c r="AE82" s="248"/>
      <c r="AF82" s="248"/>
      <c r="AG82" s="248"/>
      <c r="AH82" s="248"/>
      <c r="AI82" s="248"/>
      <c r="AJ82" s="318"/>
      <c r="AK82" s="318"/>
      <c r="AL82" s="318"/>
      <c r="AM82" s="318"/>
      <c r="AN82" s="318"/>
      <c r="AO82" s="248"/>
      <c r="AP82" s="248"/>
      <c r="AQ82" s="248"/>
      <c r="AR82" s="248"/>
      <c r="AS82" s="248"/>
      <c r="AT82" s="318"/>
      <c r="AU82" s="318"/>
      <c r="AV82" s="318"/>
      <c r="AW82" s="318"/>
      <c r="AX82" s="318"/>
      <c r="AY82" s="248"/>
      <c r="AZ82" s="248"/>
      <c r="BA82" s="248"/>
      <c r="BB82" s="499"/>
    </row>
    <row r="83" spans="1:54" ht="21.75" hidden="1" customHeight="1">
      <c r="A83" s="506"/>
      <c r="B83" s="500"/>
      <c r="C83" s="500"/>
      <c r="D83" s="164" t="s">
        <v>43</v>
      </c>
      <c r="E83" s="248">
        <f t="shared" si="504"/>
        <v>0</v>
      </c>
      <c r="F83" s="248">
        <f t="shared" si="505"/>
        <v>0</v>
      </c>
      <c r="G83" s="248"/>
      <c r="H83" s="318"/>
      <c r="I83" s="318"/>
      <c r="J83" s="318"/>
      <c r="K83" s="248"/>
      <c r="L83" s="248"/>
      <c r="M83" s="248"/>
      <c r="N83" s="318"/>
      <c r="O83" s="318"/>
      <c r="P83" s="318"/>
      <c r="Q83" s="248"/>
      <c r="R83" s="248"/>
      <c r="S83" s="248"/>
      <c r="T83" s="318"/>
      <c r="U83" s="318"/>
      <c r="V83" s="318"/>
      <c r="W83" s="248"/>
      <c r="X83" s="248"/>
      <c r="Y83" s="248"/>
      <c r="Z83" s="318"/>
      <c r="AA83" s="318"/>
      <c r="AB83" s="318"/>
      <c r="AC83" s="318"/>
      <c r="AD83" s="318"/>
      <c r="AE83" s="248"/>
      <c r="AF83" s="248"/>
      <c r="AG83" s="248"/>
      <c r="AH83" s="248"/>
      <c r="AI83" s="248"/>
      <c r="AJ83" s="318"/>
      <c r="AK83" s="318"/>
      <c r="AL83" s="318"/>
      <c r="AM83" s="318"/>
      <c r="AN83" s="318"/>
      <c r="AO83" s="248"/>
      <c r="AP83" s="248"/>
      <c r="AQ83" s="248"/>
      <c r="AR83" s="248"/>
      <c r="AS83" s="248"/>
      <c r="AT83" s="318"/>
      <c r="AU83" s="318"/>
      <c r="AV83" s="318"/>
      <c r="AW83" s="318"/>
      <c r="AX83" s="318"/>
      <c r="AY83" s="248"/>
      <c r="AZ83" s="248"/>
      <c r="BA83" s="248"/>
      <c r="BB83" s="500"/>
    </row>
    <row r="84" spans="1:54" ht="21.75" customHeight="1">
      <c r="A84" s="595" t="s">
        <v>350</v>
      </c>
      <c r="B84" s="596" t="s">
        <v>351</v>
      </c>
      <c r="C84" s="598"/>
      <c r="D84" s="164" t="s">
        <v>41</v>
      </c>
      <c r="E84" s="248">
        <f>E85+E86</f>
        <v>70</v>
      </c>
      <c r="F84" s="248">
        <f>F85+F86</f>
        <v>0</v>
      </c>
      <c r="G84" s="299"/>
      <c r="H84" s="318">
        <f>H85+H86</f>
        <v>0</v>
      </c>
      <c r="I84" s="318">
        <f>I85+I86</f>
        <v>0</v>
      </c>
      <c r="J84" s="318"/>
      <c r="K84" s="248">
        <f>K85+K86</f>
        <v>0</v>
      </c>
      <c r="L84" s="248">
        <f>L85+L86</f>
        <v>0</v>
      </c>
      <c r="M84" s="248"/>
      <c r="N84" s="318">
        <f>N85+N86</f>
        <v>35</v>
      </c>
      <c r="O84" s="318">
        <f>O85+O86</f>
        <v>0</v>
      </c>
      <c r="P84" s="346"/>
      <c r="Q84" s="248">
        <f>Q85+Q86</f>
        <v>0</v>
      </c>
      <c r="R84" s="248">
        <f>R85+R86</f>
        <v>0</v>
      </c>
      <c r="S84" s="248"/>
      <c r="T84" s="318">
        <f>T85+T86</f>
        <v>0</v>
      </c>
      <c r="U84" s="318">
        <f>U85+U86</f>
        <v>0</v>
      </c>
      <c r="V84" s="318"/>
      <c r="W84" s="248">
        <f>W85+W86</f>
        <v>0</v>
      </c>
      <c r="X84" s="248">
        <f>X85+X86</f>
        <v>0</v>
      </c>
      <c r="Y84" s="248"/>
      <c r="Z84" s="318">
        <f t="shared" ref="Z84:AC84" si="506">Z85+Z86</f>
        <v>0</v>
      </c>
      <c r="AA84" s="346">
        <f t="shared" si="506"/>
        <v>0</v>
      </c>
      <c r="AB84" s="346">
        <f t="shared" si="506"/>
        <v>0</v>
      </c>
      <c r="AC84" s="318">
        <f t="shared" si="506"/>
        <v>0</v>
      </c>
      <c r="AD84" s="346"/>
      <c r="AE84" s="248">
        <f t="shared" ref="AE84:AH84" si="507">AE85+AE86</f>
        <v>0</v>
      </c>
      <c r="AF84" s="353">
        <f t="shared" si="507"/>
        <v>0</v>
      </c>
      <c r="AG84" s="353">
        <f t="shared" si="507"/>
        <v>0</v>
      </c>
      <c r="AH84" s="300">
        <f t="shared" si="507"/>
        <v>0</v>
      </c>
      <c r="AI84" s="353"/>
      <c r="AJ84" s="318">
        <f t="shared" ref="AJ84:AM84" si="508">AJ85+AJ86</f>
        <v>0</v>
      </c>
      <c r="AK84" s="346">
        <f t="shared" si="508"/>
        <v>0</v>
      </c>
      <c r="AL84" s="346">
        <f t="shared" si="508"/>
        <v>0</v>
      </c>
      <c r="AM84" s="340">
        <f t="shared" si="508"/>
        <v>0</v>
      </c>
      <c r="AN84" s="346"/>
      <c r="AO84" s="299">
        <f t="shared" ref="AO84:AR84" si="509">AO85+AO86</f>
        <v>0</v>
      </c>
      <c r="AP84" s="353">
        <f t="shared" si="509"/>
        <v>0</v>
      </c>
      <c r="AQ84" s="353">
        <f t="shared" si="509"/>
        <v>0</v>
      </c>
      <c r="AR84" s="248">
        <f t="shared" si="509"/>
        <v>0</v>
      </c>
      <c r="AS84" s="248"/>
      <c r="AT84" s="318">
        <f t="shared" ref="AT84:AW84" si="510">AT85+AT86</f>
        <v>0</v>
      </c>
      <c r="AU84" s="346">
        <f t="shared" si="510"/>
        <v>0</v>
      </c>
      <c r="AV84" s="346">
        <f t="shared" si="510"/>
        <v>0</v>
      </c>
      <c r="AW84" s="340">
        <f t="shared" si="510"/>
        <v>0</v>
      </c>
      <c r="AX84" s="346"/>
      <c r="AY84" s="248">
        <f>AY85+AY86</f>
        <v>35</v>
      </c>
      <c r="AZ84" s="300">
        <f>AZ85+AZ86</f>
        <v>0</v>
      </c>
      <c r="BA84" s="353"/>
      <c r="BB84" s="529"/>
    </row>
    <row r="85" spans="1:54" ht="21.75" customHeight="1">
      <c r="A85" s="594"/>
      <c r="B85" s="597"/>
      <c r="C85" s="499"/>
      <c r="D85" s="164" t="s">
        <v>2</v>
      </c>
      <c r="E85" s="248">
        <f t="shared" ref="E85:E86" si="511">H85+K85+N85+Q85+T85+W85+Z85+AE85+AJ85+AO85+AT85+AY85</f>
        <v>0</v>
      </c>
      <c r="F85" s="248">
        <f t="shared" ref="F85:F86" si="512">I85+L85+O85+R85+U85+X85+AA85+AF85+AK85+AP85+AU85+AZ85</f>
        <v>0</v>
      </c>
      <c r="G85" s="299"/>
      <c r="H85" s="318"/>
      <c r="I85" s="318"/>
      <c r="J85" s="318"/>
      <c r="K85" s="248"/>
      <c r="L85" s="248"/>
      <c r="M85" s="248"/>
      <c r="N85" s="318"/>
      <c r="O85" s="318"/>
      <c r="P85" s="346"/>
      <c r="Q85" s="248"/>
      <c r="R85" s="248"/>
      <c r="S85" s="248"/>
      <c r="T85" s="318"/>
      <c r="U85" s="318"/>
      <c r="V85" s="318"/>
      <c r="W85" s="248"/>
      <c r="X85" s="248"/>
      <c r="Y85" s="248"/>
      <c r="Z85" s="318"/>
      <c r="AA85" s="346"/>
      <c r="AB85" s="346"/>
      <c r="AC85" s="318"/>
      <c r="AD85" s="346"/>
      <c r="AE85" s="248"/>
      <c r="AF85" s="353"/>
      <c r="AG85" s="353"/>
      <c r="AH85" s="300"/>
      <c r="AI85" s="353"/>
      <c r="AJ85" s="318"/>
      <c r="AK85" s="346"/>
      <c r="AL85" s="346"/>
      <c r="AM85" s="340"/>
      <c r="AN85" s="346"/>
      <c r="AO85" s="299"/>
      <c r="AP85" s="353"/>
      <c r="AQ85" s="353"/>
      <c r="AR85" s="248"/>
      <c r="AS85" s="248"/>
      <c r="AT85" s="318"/>
      <c r="AU85" s="346"/>
      <c r="AV85" s="346"/>
      <c r="AW85" s="340"/>
      <c r="AX85" s="346"/>
      <c r="AY85" s="248"/>
      <c r="AZ85" s="300"/>
      <c r="BA85" s="353"/>
      <c r="BB85" s="499"/>
    </row>
    <row r="86" spans="1:54" ht="21.75" customHeight="1">
      <c r="A86" s="594"/>
      <c r="B86" s="597"/>
      <c r="C86" s="499"/>
      <c r="D86" s="226" t="s">
        <v>43</v>
      </c>
      <c r="E86" s="244">
        <f t="shared" si="511"/>
        <v>70</v>
      </c>
      <c r="F86" s="244">
        <f t="shared" si="512"/>
        <v>0</v>
      </c>
      <c r="G86" s="245"/>
      <c r="H86" s="350"/>
      <c r="I86" s="350"/>
      <c r="J86" s="350"/>
      <c r="K86" s="244"/>
      <c r="L86" s="244"/>
      <c r="M86" s="244"/>
      <c r="N86" s="350">
        <v>35</v>
      </c>
      <c r="O86" s="350"/>
      <c r="P86" s="351"/>
      <c r="Q86" s="244"/>
      <c r="R86" s="244"/>
      <c r="S86" s="244"/>
      <c r="T86" s="350"/>
      <c r="U86" s="350"/>
      <c r="V86" s="350"/>
      <c r="W86" s="244"/>
      <c r="X86" s="244"/>
      <c r="Y86" s="244"/>
      <c r="Z86" s="350"/>
      <c r="AA86" s="351"/>
      <c r="AB86" s="351"/>
      <c r="AC86" s="350"/>
      <c r="AD86" s="351"/>
      <c r="AE86" s="244"/>
      <c r="AF86" s="246"/>
      <c r="AG86" s="246"/>
      <c r="AH86" s="247"/>
      <c r="AI86" s="246"/>
      <c r="AJ86" s="350"/>
      <c r="AK86" s="351"/>
      <c r="AL86" s="351"/>
      <c r="AM86" s="352"/>
      <c r="AN86" s="351"/>
      <c r="AO86" s="245"/>
      <c r="AP86" s="246"/>
      <c r="AQ86" s="246"/>
      <c r="AR86" s="244"/>
      <c r="AS86" s="244"/>
      <c r="AT86" s="350"/>
      <c r="AU86" s="351"/>
      <c r="AV86" s="351"/>
      <c r="AW86" s="352"/>
      <c r="AX86" s="351"/>
      <c r="AY86" s="244">
        <v>35</v>
      </c>
      <c r="AZ86" s="247"/>
      <c r="BA86" s="246"/>
      <c r="BB86" s="500"/>
    </row>
    <row r="87" spans="1:54" ht="21.75" customHeight="1">
      <c r="A87" s="593" t="s">
        <v>352</v>
      </c>
      <c r="B87" s="599" t="s">
        <v>325</v>
      </c>
      <c r="C87" s="599"/>
      <c r="D87" s="164" t="s">
        <v>41</v>
      </c>
      <c r="E87" s="248">
        <f>E88+E89</f>
        <v>150</v>
      </c>
      <c r="F87" s="248">
        <f>F88+F89</f>
        <v>0</v>
      </c>
      <c r="G87" s="248"/>
      <c r="H87" s="318">
        <f>H88+H89</f>
        <v>0</v>
      </c>
      <c r="I87" s="318">
        <f>I88+I89</f>
        <v>0</v>
      </c>
      <c r="J87" s="318"/>
      <c r="K87" s="248">
        <f>K88+K89</f>
        <v>0</v>
      </c>
      <c r="L87" s="248">
        <f>L88+L89</f>
        <v>0</v>
      </c>
      <c r="M87" s="248"/>
      <c r="N87" s="318">
        <f>N88+N89</f>
        <v>50</v>
      </c>
      <c r="O87" s="318">
        <f>O88+O89</f>
        <v>0</v>
      </c>
      <c r="P87" s="318"/>
      <c r="Q87" s="248">
        <f>Q88+Q89</f>
        <v>0</v>
      </c>
      <c r="R87" s="248">
        <f>R88+R89</f>
        <v>0</v>
      </c>
      <c r="S87" s="248"/>
      <c r="T87" s="318">
        <f>T88+T89</f>
        <v>0</v>
      </c>
      <c r="U87" s="318">
        <f>U88+U89</f>
        <v>0</v>
      </c>
      <c r="V87" s="318"/>
      <c r="W87" s="248">
        <f>W88+W89</f>
        <v>50</v>
      </c>
      <c r="X87" s="248">
        <f>X88+X89</f>
        <v>0</v>
      </c>
      <c r="Y87" s="248"/>
      <c r="Z87" s="318">
        <f t="shared" ref="Z87:AC87" si="513">Z88+Z89</f>
        <v>0</v>
      </c>
      <c r="AA87" s="318">
        <f t="shared" si="513"/>
        <v>0</v>
      </c>
      <c r="AB87" s="318">
        <f t="shared" si="513"/>
        <v>0</v>
      </c>
      <c r="AC87" s="318">
        <f t="shared" si="513"/>
        <v>0</v>
      </c>
      <c r="AD87" s="318"/>
      <c r="AE87" s="248">
        <f t="shared" ref="AE87:AH87" si="514">AE88+AE89</f>
        <v>0</v>
      </c>
      <c r="AF87" s="248">
        <f t="shared" si="514"/>
        <v>0</v>
      </c>
      <c r="AG87" s="248">
        <f t="shared" si="514"/>
        <v>0</v>
      </c>
      <c r="AH87" s="248">
        <f t="shared" si="514"/>
        <v>0</v>
      </c>
      <c r="AI87" s="248"/>
      <c r="AJ87" s="318">
        <f t="shared" ref="AJ87:AM87" si="515">AJ88+AJ89</f>
        <v>50</v>
      </c>
      <c r="AK87" s="318">
        <f t="shared" si="515"/>
        <v>0</v>
      </c>
      <c r="AL87" s="318">
        <f t="shared" si="515"/>
        <v>0</v>
      </c>
      <c r="AM87" s="318">
        <f t="shared" si="515"/>
        <v>0</v>
      </c>
      <c r="AN87" s="318"/>
      <c r="AO87" s="248">
        <f t="shared" ref="AO87:AR87" si="516">AO88+AO89</f>
        <v>0</v>
      </c>
      <c r="AP87" s="248">
        <f t="shared" si="516"/>
        <v>0</v>
      </c>
      <c r="AQ87" s="248">
        <f t="shared" si="516"/>
        <v>0</v>
      </c>
      <c r="AR87" s="248">
        <f t="shared" si="516"/>
        <v>0</v>
      </c>
      <c r="AS87" s="248"/>
      <c r="AT87" s="318">
        <f t="shared" ref="AT87:AW87" si="517">AT88+AT89</f>
        <v>0</v>
      </c>
      <c r="AU87" s="318">
        <f t="shared" si="517"/>
        <v>0</v>
      </c>
      <c r="AV87" s="318">
        <f t="shared" si="517"/>
        <v>0</v>
      </c>
      <c r="AW87" s="318">
        <f t="shared" si="517"/>
        <v>0</v>
      </c>
      <c r="AX87" s="318"/>
      <c r="AY87" s="248">
        <f>AY88+AY89</f>
        <v>0</v>
      </c>
      <c r="AZ87" s="248">
        <f>AZ88+AZ89</f>
        <v>0</v>
      </c>
      <c r="BA87" s="248"/>
      <c r="BB87" s="529"/>
    </row>
    <row r="88" spans="1:54" ht="21.75" customHeight="1">
      <c r="A88" s="593"/>
      <c r="B88" s="599"/>
      <c r="C88" s="599"/>
      <c r="D88" s="164" t="s">
        <v>2</v>
      </c>
      <c r="E88" s="248">
        <f t="shared" ref="E88:E89" si="518">H88+K88+N88+Q88+T88+W88+Z88+AE88+AJ88+AO88+AT88+AY88</f>
        <v>0</v>
      </c>
      <c r="F88" s="248">
        <f t="shared" ref="F88:F89" si="519">I88+L88+O88+R88+U88+X88+AA88+AF88+AK88+AP88+AU88+AZ88</f>
        <v>0</v>
      </c>
      <c r="G88" s="248"/>
      <c r="H88" s="318"/>
      <c r="I88" s="318"/>
      <c r="J88" s="318"/>
      <c r="K88" s="248"/>
      <c r="L88" s="248"/>
      <c r="M88" s="248"/>
      <c r="N88" s="318"/>
      <c r="O88" s="318"/>
      <c r="P88" s="318"/>
      <c r="Q88" s="248"/>
      <c r="R88" s="248"/>
      <c r="S88" s="248"/>
      <c r="T88" s="318"/>
      <c r="U88" s="318"/>
      <c r="V88" s="318"/>
      <c r="W88" s="248"/>
      <c r="X88" s="248"/>
      <c r="Y88" s="248"/>
      <c r="Z88" s="318"/>
      <c r="AA88" s="318"/>
      <c r="AB88" s="318"/>
      <c r="AC88" s="318"/>
      <c r="AD88" s="318"/>
      <c r="AE88" s="248"/>
      <c r="AF88" s="248"/>
      <c r="AG88" s="248"/>
      <c r="AH88" s="248"/>
      <c r="AI88" s="248"/>
      <c r="AJ88" s="318"/>
      <c r="AK88" s="318"/>
      <c r="AL88" s="318"/>
      <c r="AM88" s="318"/>
      <c r="AN88" s="318"/>
      <c r="AO88" s="248"/>
      <c r="AP88" s="248"/>
      <c r="AQ88" s="248"/>
      <c r="AR88" s="248"/>
      <c r="AS88" s="248"/>
      <c r="AT88" s="318"/>
      <c r="AU88" s="318"/>
      <c r="AV88" s="318"/>
      <c r="AW88" s="318"/>
      <c r="AX88" s="318"/>
      <c r="AY88" s="248"/>
      <c r="AZ88" s="248"/>
      <c r="BA88" s="248"/>
      <c r="BB88" s="499"/>
    </row>
    <row r="89" spans="1:54" ht="21.75" customHeight="1">
      <c r="A89" s="593"/>
      <c r="B89" s="599"/>
      <c r="C89" s="599"/>
      <c r="D89" s="164" t="s">
        <v>43</v>
      </c>
      <c r="E89" s="248">
        <f t="shared" si="518"/>
        <v>150</v>
      </c>
      <c r="F89" s="248">
        <f t="shared" si="519"/>
        <v>0</v>
      </c>
      <c r="G89" s="248"/>
      <c r="H89" s="318"/>
      <c r="I89" s="318"/>
      <c r="J89" s="318"/>
      <c r="K89" s="248"/>
      <c r="L89" s="248"/>
      <c r="M89" s="248"/>
      <c r="N89" s="318">
        <v>50</v>
      </c>
      <c r="O89" s="318"/>
      <c r="P89" s="318"/>
      <c r="Q89" s="248"/>
      <c r="R89" s="248"/>
      <c r="S89" s="248"/>
      <c r="T89" s="318"/>
      <c r="U89" s="318"/>
      <c r="V89" s="318"/>
      <c r="W89" s="248">
        <v>50</v>
      </c>
      <c r="X89" s="248"/>
      <c r="Y89" s="248"/>
      <c r="Z89" s="318"/>
      <c r="AA89" s="318"/>
      <c r="AB89" s="318"/>
      <c r="AC89" s="318"/>
      <c r="AD89" s="318"/>
      <c r="AE89" s="248"/>
      <c r="AF89" s="248"/>
      <c r="AG89" s="248"/>
      <c r="AH89" s="248"/>
      <c r="AI89" s="248"/>
      <c r="AJ89" s="318">
        <v>50</v>
      </c>
      <c r="AK89" s="318"/>
      <c r="AL89" s="318"/>
      <c r="AM89" s="318"/>
      <c r="AN89" s="318"/>
      <c r="AO89" s="248"/>
      <c r="AP89" s="248"/>
      <c r="AQ89" s="248"/>
      <c r="AR89" s="248"/>
      <c r="AS89" s="248"/>
      <c r="AT89" s="318"/>
      <c r="AU89" s="318"/>
      <c r="AV89" s="318"/>
      <c r="AW89" s="318"/>
      <c r="AX89" s="318"/>
      <c r="AY89" s="248"/>
      <c r="AZ89" s="248"/>
      <c r="BA89" s="248"/>
      <c r="BB89" s="500"/>
    </row>
    <row r="90" spans="1:54" ht="21.75" customHeight="1">
      <c r="A90" s="594" t="s">
        <v>353</v>
      </c>
      <c r="B90" s="597" t="s">
        <v>354</v>
      </c>
      <c r="C90" s="597"/>
      <c r="D90" s="232" t="s">
        <v>41</v>
      </c>
      <c r="E90" s="354">
        <f>E91+E92</f>
        <v>78.821110000000004</v>
      </c>
      <c r="F90" s="354">
        <f>F91+F92</f>
        <v>0</v>
      </c>
      <c r="G90" s="355"/>
      <c r="H90" s="356">
        <f>H91+H92</f>
        <v>0</v>
      </c>
      <c r="I90" s="356">
        <f>I91+I92</f>
        <v>0</v>
      </c>
      <c r="J90" s="356"/>
      <c r="K90" s="354">
        <f>K91+K92</f>
        <v>0</v>
      </c>
      <c r="L90" s="354">
        <f>L91+L92</f>
        <v>0</v>
      </c>
      <c r="M90" s="354"/>
      <c r="N90" s="356">
        <f>N91+N92</f>
        <v>10</v>
      </c>
      <c r="O90" s="356">
        <f>O91+O92</f>
        <v>0</v>
      </c>
      <c r="P90" s="357"/>
      <c r="Q90" s="354">
        <f>Q91+Q92</f>
        <v>0</v>
      </c>
      <c r="R90" s="354">
        <f>R91+R92</f>
        <v>0</v>
      </c>
      <c r="S90" s="354"/>
      <c r="T90" s="356">
        <f>T91+T92</f>
        <v>0</v>
      </c>
      <c r="U90" s="356">
        <f>U91+U92</f>
        <v>0</v>
      </c>
      <c r="V90" s="356"/>
      <c r="W90" s="354">
        <f>W91+W92</f>
        <v>20</v>
      </c>
      <c r="X90" s="354">
        <f>X91+X92</f>
        <v>0</v>
      </c>
      <c r="Y90" s="354"/>
      <c r="Z90" s="356">
        <f t="shared" ref="Z90:AC90" si="520">Z91+Z92</f>
        <v>0</v>
      </c>
      <c r="AA90" s="357">
        <f t="shared" si="520"/>
        <v>0</v>
      </c>
      <c r="AB90" s="357">
        <f t="shared" si="520"/>
        <v>0</v>
      </c>
      <c r="AC90" s="356">
        <f t="shared" si="520"/>
        <v>0</v>
      </c>
      <c r="AD90" s="357"/>
      <c r="AE90" s="354">
        <f t="shared" ref="AE90:AH90" si="521">AE91+AE92</f>
        <v>0</v>
      </c>
      <c r="AF90" s="358">
        <f t="shared" si="521"/>
        <v>0</v>
      </c>
      <c r="AG90" s="358">
        <f t="shared" si="521"/>
        <v>0</v>
      </c>
      <c r="AH90" s="359">
        <f t="shared" si="521"/>
        <v>0</v>
      </c>
      <c r="AI90" s="358"/>
      <c r="AJ90" s="356">
        <f t="shared" ref="AJ90:AM90" si="522">AJ91+AJ92</f>
        <v>20</v>
      </c>
      <c r="AK90" s="357">
        <f t="shared" si="522"/>
        <v>0</v>
      </c>
      <c r="AL90" s="357">
        <f t="shared" si="522"/>
        <v>0</v>
      </c>
      <c r="AM90" s="360">
        <f t="shared" si="522"/>
        <v>0</v>
      </c>
      <c r="AN90" s="357"/>
      <c r="AO90" s="355">
        <f t="shared" ref="AO90:AR90" si="523">AO91+AO92</f>
        <v>0</v>
      </c>
      <c r="AP90" s="358">
        <f t="shared" si="523"/>
        <v>0</v>
      </c>
      <c r="AQ90" s="358">
        <f t="shared" si="523"/>
        <v>0</v>
      </c>
      <c r="AR90" s="354">
        <f t="shared" si="523"/>
        <v>0</v>
      </c>
      <c r="AS90" s="354"/>
      <c r="AT90" s="356">
        <f t="shared" ref="AT90:AW90" si="524">AT91+AT92</f>
        <v>0</v>
      </c>
      <c r="AU90" s="357">
        <f t="shared" si="524"/>
        <v>0</v>
      </c>
      <c r="AV90" s="357">
        <f t="shared" si="524"/>
        <v>0</v>
      </c>
      <c r="AW90" s="360">
        <f t="shared" si="524"/>
        <v>0</v>
      </c>
      <c r="AX90" s="357"/>
      <c r="AY90" s="354">
        <f>AY91+AY92</f>
        <v>28.821110000000001</v>
      </c>
      <c r="AZ90" s="359">
        <f>AZ91+AZ92</f>
        <v>0</v>
      </c>
      <c r="BA90" s="358"/>
      <c r="BB90" s="529"/>
    </row>
    <row r="91" spans="1:54" ht="21.75" customHeight="1">
      <c r="A91" s="594"/>
      <c r="B91" s="597"/>
      <c r="C91" s="597"/>
      <c r="D91" s="164" t="s">
        <v>2</v>
      </c>
      <c r="E91" s="248">
        <f t="shared" ref="E91:E92" si="525">H91+K91+N91+Q91+T91+W91+Z91+AE91+AJ91+AO91+AT91+AY91</f>
        <v>0</v>
      </c>
      <c r="F91" s="248">
        <f t="shared" ref="F91:F92" si="526">I91+L91+O91+R91+U91+X91+AA91+AF91+AK91+AP91+AU91+AZ91</f>
        <v>0</v>
      </c>
      <c r="G91" s="299"/>
      <c r="H91" s="318"/>
      <c r="I91" s="318"/>
      <c r="J91" s="318"/>
      <c r="K91" s="248"/>
      <c r="L91" s="248"/>
      <c r="M91" s="248"/>
      <c r="N91" s="318"/>
      <c r="O91" s="318"/>
      <c r="P91" s="346"/>
      <c r="Q91" s="248"/>
      <c r="R91" s="248"/>
      <c r="S91" s="248"/>
      <c r="T91" s="318"/>
      <c r="U91" s="318"/>
      <c r="V91" s="318"/>
      <c r="W91" s="248"/>
      <c r="X91" s="248"/>
      <c r="Y91" s="248"/>
      <c r="Z91" s="318"/>
      <c r="AA91" s="346"/>
      <c r="AB91" s="346"/>
      <c r="AC91" s="318"/>
      <c r="AD91" s="346"/>
      <c r="AE91" s="248"/>
      <c r="AF91" s="353"/>
      <c r="AG91" s="353"/>
      <c r="AH91" s="300"/>
      <c r="AI91" s="353"/>
      <c r="AJ91" s="318"/>
      <c r="AK91" s="346"/>
      <c r="AL91" s="346"/>
      <c r="AM91" s="340"/>
      <c r="AN91" s="346"/>
      <c r="AO91" s="299"/>
      <c r="AP91" s="353"/>
      <c r="AQ91" s="353"/>
      <c r="AR91" s="248"/>
      <c r="AS91" s="248"/>
      <c r="AT91" s="318"/>
      <c r="AU91" s="346"/>
      <c r="AV91" s="346"/>
      <c r="AW91" s="340"/>
      <c r="AX91" s="346"/>
      <c r="AY91" s="248"/>
      <c r="AZ91" s="300"/>
      <c r="BA91" s="353"/>
      <c r="BB91" s="499"/>
    </row>
    <row r="92" spans="1:54" ht="21.75" customHeight="1">
      <c r="A92" s="594"/>
      <c r="B92" s="597"/>
      <c r="C92" s="597"/>
      <c r="D92" s="226" t="s">
        <v>43</v>
      </c>
      <c r="E92" s="249">
        <f t="shared" si="525"/>
        <v>78.821110000000004</v>
      </c>
      <c r="F92" s="249">
        <f t="shared" si="526"/>
        <v>0</v>
      </c>
      <c r="G92" s="306"/>
      <c r="H92" s="319"/>
      <c r="I92" s="319"/>
      <c r="J92" s="319"/>
      <c r="K92" s="249"/>
      <c r="L92" s="249"/>
      <c r="M92" s="249"/>
      <c r="N92" s="319">
        <v>10</v>
      </c>
      <c r="O92" s="319"/>
      <c r="P92" s="349"/>
      <c r="Q92" s="249"/>
      <c r="R92" s="249"/>
      <c r="S92" s="249"/>
      <c r="T92" s="319"/>
      <c r="U92" s="319"/>
      <c r="V92" s="319"/>
      <c r="W92" s="249">
        <v>20</v>
      </c>
      <c r="X92" s="249"/>
      <c r="Y92" s="249"/>
      <c r="Z92" s="319"/>
      <c r="AA92" s="349"/>
      <c r="AB92" s="349"/>
      <c r="AC92" s="319"/>
      <c r="AD92" s="349"/>
      <c r="AE92" s="249"/>
      <c r="AF92" s="317"/>
      <c r="AG92" s="317"/>
      <c r="AH92" s="305"/>
      <c r="AI92" s="317"/>
      <c r="AJ92" s="319">
        <v>20</v>
      </c>
      <c r="AK92" s="349"/>
      <c r="AL92" s="349"/>
      <c r="AM92" s="342"/>
      <c r="AN92" s="349"/>
      <c r="AO92" s="306"/>
      <c r="AP92" s="317"/>
      <c r="AQ92" s="317"/>
      <c r="AR92" s="249"/>
      <c r="AS92" s="249"/>
      <c r="AT92" s="319"/>
      <c r="AU92" s="349"/>
      <c r="AV92" s="349"/>
      <c r="AW92" s="342"/>
      <c r="AX92" s="349"/>
      <c r="AY92" s="249">
        <v>28.821110000000001</v>
      </c>
      <c r="AZ92" s="305"/>
      <c r="BA92" s="317"/>
      <c r="BB92" s="500"/>
    </row>
    <row r="93" spans="1:54" ht="21.75" customHeight="1">
      <c r="A93" s="593" t="s">
        <v>355</v>
      </c>
      <c r="B93" s="599" t="s">
        <v>356</v>
      </c>
      <c r="C93" s="599"/>
      <c r="D93" s="164" t="s">
        <v>41</v>
      </c>
      <c r="E93" s="248">
        <f>E94+E95</f>
        <v>1350</v>
      </c>
      <c r="F93" s="248">
        <f>F94+F95</f>
        <v>0</v>
      </c>
      <c r="G93" s="248"/>
      <c r="H93" s="318">
        <f>H94+H95</f>
        <v>0</v>
      </c>
      <c r="I93" s="318">
        <f>I94+I95</f>
        <v>0</v>
      </c>
      <c r="J93" s="318"/>
      <c r="K93" s="248">
        <f>K94+K95</f>
        <v>0</v>
      </c>
      <c r="L93" s="248">
        <f>L94+L95</f>
        <v>0</v>
      </c>
      <c r="M93" s="248"/>
      <c r="N93" s="318">
        <f>N94+N95</f>
        <v>337.5</v>
      </c>
      <c r="O93" s="318">
        <f>O94+O95</f>
        <v>0</v>
      </c>
      <c r="P93" s="318"/>
      <c r="Q93" s="248">
        <f>Q94+Q95</f>
        <v>0</v>
      </c>
      <c r="R93" s="248">
        <f>R94+R95</f>
        <v>0</v>
      </c>
      <c r="S93" s="248"/>
      <c r="T93" s="318">
        <f>T94+T95</f>
        <v>0</v>
      </c>
      <c r="U93" s="318">
        <f>U94+U95</f>
        <v>0</v>
      </c>
      <c r="V93" s="318"/>
      <c r="W93" s="248">
        <f>W94+W95</f>
        <v>337.5</v>
      </c>
      <c r="X93" s="248">
        <f>X94+X95</f>
        <v>0</v>
      </c>
      <c r="Y93" s="248"/>
      <c r="Z93" s="318">
        <f t="shared" ref="Z93:AC93" si="527">Z94+Z95</f>
        <v>0</v>
      </c>
      <c r="AA93" s="318">
        <f t="shared" si="527"/>
        <v>0</v>
      </c>
      <c r="AB93" s="318">
        <f t="shared" si="527"/>
        <v>0</v>
      </c>
      <c r="AC93" s="318">
        <f t="shared" si="527"/>
        <v>0</v>
      </c>
      <c r="AD93" s="318"/>
      <c r="AE93" s="248">
        <f t="shared" ref="AE93:AH93" si="528">AE94+AE95</f>
        <v>0</v>
      </c>
      <c r="AF93" s="248">
        <f t="shared" si="528"/>
        <v>0</v>
      </c>
      <c r="AG93" s="248">
        <f t="shared" si="528"/>
        <v>0</v>
      </c>
      <c r="AH93" s="248">
        <f t="shared" si="528"/>
        <v>0</v>
      </c>
      <c r="AI93" s="248"/>
      <c r="AJ93" s="318">
        <f t="shared" ref="AJ93:AM93" si="529">AJ94+AJ95</f>
        <v>337.5</v>
      </c>
      <c r="AK93" s="318">
        <f t="shared" si="529"/>
        <v>0</v>
      </c>
      <c r="AL93" s="318">
        <f t="shared" si="529"/>
        <v>0</v>
      </c>
      <c r="AM93" s="318">
        <f t="shared" si="529"/>
        <v>0</v>
      </c>
      <c r="AN93" s="318"/>
      <c r="AO93" s="248">
        <f t="shared" ref="AO93:AR93" si="530">AO94+AO95</f>
        <v>0</v>
      </c>
      <c r="AP93" s="248">
        <f t="shared" si="530"/>
        <v>0</v>
      </c>
      <c r="AQ93" s="248">
        <f t="shared" si="530"/>
        <v>0</v>
      </c>
      <c r="AR93" s="248">
        <f t="shared" si="530"/>
        <v>0</v>
      </c>
      <c r="AS93" s="248"/>
      <c r="AT93" s="318">
        <f t="shared" ref="AT93:AW93" si="531">AT94+AT95</f>
        <v>0</v>
      </c>
      <c r="AU93" s="318">
        <f t="shared" si="531"/>
        <v>0</v>
      </c>
      <c r="AV93" s="318">
        <f t="shared" si="531"/>
        <v>0</v>
      </c>
      <c r="AW93" s="318">
        <f t="shared" si="531"/>
        <v>0</v>
      </c>
      <c r="AX93" s="318"/>
      <c r="AY93" s="248">
        <f>AY94+AY95</f>
        <v>337.5</v>
      </c>
      <c r="AZ93" s="248">
        <f>AZ94+AZ95</f>
        <v>0</v>
      </c>
      <c r="BA93" s="248"/>
      <c r="BB93" s="529"/>
    </row>
    <row r="94" spans="1:54" ht="21.75" customHeight="1">
      <c r="A94" s="593"/>
      <c r="B94" s="599"/>
      <c r="C94" s="599"/>
      <c r="D94" s="164" t="s">
        <v>2</v>
      </c>
      <c r="E94" s="248">
        <f t="shared" ref="E94:E95" si="532">H94+K94+N94+Q94+T94+W94+Z94+AE94+AJ94+AO94+AT94+AY94</f>
        <v>0</v>
      </c>
      <c r="F94" s="248">
        <f t="shared" ref="F94:F95" si="533">I94+L94+O94+R94+U94+X94+AA94+AF94+AK94+AP94+AU94+AZ94</f>
        <v>0</v>
      </c>
      <c r="G94" s="248"/>
      <c r="H94" s="318"/>
      <c r="I94" s="318"/>
      <c r="J94" s="318"/>
      <c r="K94" s="248"/>
      <c r="L94" s="248"/>
      <c r="M94" s="248"/>
      <c r="N94" s="318"/>
      <c r="O94" s="318"/>
      <c r="P94" s="318"/>
      <c r="Q94" s="248"/>
      <c r="R94" s="248"/>
      <c r="S94" s="248"/>
      <c r="T94" s="318"/>
      <c r="U94" s="318"/>
      <c r="V94" s="318"/>
      <c r="W94" s="248"/>
      <c r="X94" s="248"/>
      <c r="Y94" s="248"/>
      <c r="Z94" s="318"/>
      <c r="AA94" s="318"/>
      <c r="AB94" s="318"/>
      <c r="AC94" s="318"/>
      <c r="AD94" s="318"/>
      <c r="AE94" s="248"/>
      <c r="AF94" s="248"/>
      <c r="AG94" s="248"/>
      <c r="AH94" s="248"/>
      <c r="AI94" s="248"/>
      <c r="AJ94" s="318"/>
      <c r="AK94" s="318"/>
      <c r="AL94" s="318"/>
      <c r="AM94" s="318"/>
      <c r="AN94" s="318"/>
      <c r="AO94" s="248"/>
      <c r="AP94" s="248"/>
      <c r="AQ94" s="248"/>
      <c r="AR94" s="248"/>
      <c r="AS94" s="248"/>
      <c r="AT94" s="318"/>
      <c r="AU94" s="318"/>
      <c r="AV94" s="318"/>
      <c r="AW94" s="318"/>
      <c r="AX94" s="318"/>
      <c r="AY94" s="248"/>
      <c r="AZ94" s="248"/>
      <c r="BA94" s="248"/>
      <c r="BB94" s="499"/>
    </row>
    <row r="95" spans="1:54" ht="21.75" customHeight="1">
      <c r="A95" s="593"/>
      <c r="B95" s="599"/>
      <c r="C95" s="599"/>
      <c r="D95" s="164" t="s">
        <v>43</v>
      </c>
      <c r="E95" s="248">
        <f t="shared" si="532"/>
        <v>1350</v>
      </c>
      <c r="F95" s="248">
        <f t="shared" si="533"/>
        <v>0</v>
      </c>
      <c r="G95" s="248"/>
      <c r="H95" s="318"/>
      <c r="I95" s="318"/>
      <c r="J95" s="318"/>
      <c r="K95" s="248"/>
      <c r="L95" s="248"/>
      <c r="M95" s="248"/>
      <c r="N95" s="318">
        <v>337.5</v>
      </c>
      <c r="O95" s="318"/>
      <c r="P95" s="318"/>
      <c r="Q95" s="248"/>
      <c r="R95" s="248"/>
      <c r="S95" s="248"/>
      <c r="T95" s="318"/>
      <c r="U95" s="318"/>
      <c r="V95" s="318"/>
      <c r="W95" s="248">
        <v>337.5</v>
      </c>
      <c r="X95" s="248"/>
      <c r="Y95" s="248"/>
      <c r="Z95" s="318"/>
      <c r="AA95" s="318"/>
      <c r="AB95" s="318"/>
      <c r="AC95" s="318"/>
      <c r="AD95" s="318"/>
      <c r="AE95" s="248"/>
      <c r="AF95" s="248"/>
      <c r="AG95" s="248"/>
      <c r="AH95" s="248"/>
      <c r="AI95" s="248"/>
      <c r="AJ95" s="318">
        <v>337.5</v>
      </c>
      <c r="AK95" s="318"/>
      <c r="AL95" s="318"/>
      <c r="AM95" s="318"/>
      <c r="AN95" s="318"/>
      <c r="AO95" s="248"/>
      <c r="AP95" s="248"/>
      <c r="AQ95" s="248"/>
      <c r="AR95" s="248"/>
      <c r="AS95" s="248"/>
      <c r="AT95" s="318"/>
      <c r="AU95" s="318"/>
      <c r="AV95" s="318"/>
      <c r="AW95" s="318"/>
      <c r="AX95" s="318"/>
      <c r="AY95" s="248">
        <v>337.5</v>
      </c>
      <c r="AZ95" s="248"/>
      <c r="BA95" s="248"/>
      <c r="BB95" s="500"/>
    </row>
    <row r="96" spans="1:54" ht="21.75" customHeight="1">
      <c r="A96" s="613" t="s">
        <v>358</v>
      </c>
      <c r="B96" s="600" t="s">
        <v>357</v>
      </c>
      <c r="C96" s="600" t="s">
        <v>328</v>
      </c>
      <c r="D96" s="233" t="s">
        <v>41</v>
      </c>
      <c r="E96" s="361">
        <f>E97+E98</f>
        <v>142.19999999999999</v>
      </c>
      <c r="F96" s="361">
        <f>F97+F98</f>
        <v>0</v>
      </c>
      <c r="G96" s="362">
        <f>(F96/E96)*100</f>
        <v>0</v>
      </c>
      <c r="H96" s="361">
        <f>H97+H98</f>
        <v>0</v>
      </c>
      <c r="I96" s="361">
        <f>I97+I98</f>
        <v>0</v>
      </c>
      <c r="J96" s="361"/>
      <c r="K96" s="361">
        <f>K97+K98</f>
        <v>0</v>
      </c>
      <c r="L96" s="361">
        <f>L97+L98</f>
        <v>0</v>
      </c>
      <c r="M96" s="361"/>
      <c r="N96" s="361">
        <f>N97+N98</f>
        <v>0</v>
      </c>
      <c r="O96" s="361">
        <f>O97+O98</f>
        <v>0</v>
      </c>
      <c r="P96" s="363"/>
      <c r="Q96" s="361">
        <f>Q97+Q98</f>
        <v>0</v>
      </c>
      <c r="R96" s="361">
        <f>R97+R98</f>
        <v>0</v>
      </c>
      <c r="S96" s="361"/>
      <c r="T96" s="361">
        <f>T97+T98</f>
        <v>0</v>
      </c>
      <c r="U96" s="361">
        <f>U97+U98</f>
        <v>0</v>
      </c>
      <c r="V96" s="361"/>
      <c r="W96" s="361">
        <f>W97+W98</f>
        <v>0</v>
      </c>
      <c r="X96" s="361">
        <f>X97+X98</f>
        <v>0</v>
      </c>
      <c r="Y96" s="361"/>
      <c r="Z96" s="361">
        <f t="shared" ref="Z96:AC96" si="534">Z97+Z98</f>
        <v>0</v>
      </c>
      <c r="AA96" s="363">
        <f t="shared" si="534"/>
        <v>0</v>
      </c>
      <c r="AB96" s="363">
        <f t="shared" si="534"/>
        <v>0</v>
      </c>
      <c r="AC96" s="361">
        <f t="shared" si="534"/>
        <v>0</v>
      </c>
      <c r="AD96" s="363"/>
      <c r="AE96" s="361">
        <f t="shared" ref="AE96:AH96" si="535">AE97+AE98</f>
        <v>0</v>
      </c>
      <c r="AF96" s="363">
        <f t="shared" si="535"/>
        <v>0</v>
      </c>
      <c r="AG96" s="363">
        <f t="shared" si="535"/>
        <v>0</v>
      </c>
      <c r="AH96" s="364">
        <f t="shared" si="535"/>
        <v>0</v>
      </c>
      <c r="AI96" s="363"/>
      <c r="AJ96" s="361">
        <f t="shared" ref="AJ96:AM96" si="536">AJ97+AJ98</f>
        <v>0</v>
      </c>
      <c r="AK96" s="363">
        <f t="shared" si="536"/>
        <v>0</v>
      </c>
      <c r="AL96" s="363">
        <f t="shared" si="536"/>
        <v>0</v>
      </c>
      <c r="AM96" s="364">
        <f t="shared" si="536"/>
        <v>0</v>
      </c>
      <c r="AN96" s="363"/>
      <c r="AO96" s="362">
        <f t="shared" ref="AO96:AR96" si="537">AO97+AO98</f>
        <v>0</v>
      </c>
      <c r="AP96" s="363">
        <f t="shared" si="537"/>
        <v>0</v>
      </c>
      <c r="AQ96" s="363">
        <f t="shared" si="537"/>
        <v>0</v>
      </c>
      <c r="AR96" s="361">
        <f t="shared" si="537"/>
        <v>0</v>
      </c>
      <c r="AS96" s="361"/>
      <c r="AT96" s="361">
        <f t="shared" ref="AT96:AW96" si="538">AT97+AT98</f>
        <v>0</v>
      </c>
      <c r="AU96" s="363">
        <f t="shared" si="538"/>
        <v>0</v>
      </c>
      <c r="AV96" s="363">
        <f t="shared" si="538"/>
        <v>0</v>
      </c>
      <c r="AW96" s="364">
        <f t="shared" si="538"/>
        <v>0</v>
      </c>
      <c r="AX96" s="363"/>
      <c r="AY96" s="361">
        <f>AY97+AY98</f>
        <v>142.19999999999999</v>
      </c>
      <c r="AZ96" s="364">
        <f>AZ97+AZ98</f>
        <v>0</v>
      </c>
      <c r="BA96" s="363"/>
      <c r="BB96" s="601"/>
    </row>
    <row r="97" spans="1:54" ht="30.75" customHeight="1">
      <c r="A97" s="613"/>
      <c r="B97" s="600"/>
      <c r="C97" s="600"/>
      <c r="D97" s="228" t="s">
        <v>2</v>
      </c>
      <c r="E97" s="243">
        <f>E100</f>
        <v>0</v>
      </c>
      <c r="F97" s="243">
        <f>F100</f>
        <v>0</v>
      </c>
      <c r="G97" s="365"/>
      <c r="H97" s="243">
        <f>H100</f>
        <v>0</v>
      </c>
      <c r="I97" s="243">
        <f>I100</f>
        <v>0</v>
      </c>
      <c r="J97" s="243"/>
      <c r="K97" s="243">
        <f>K100</f>
        <v>0</v>
      </c>
      <c r="L97" s="243">
        <f>L100</f>
        <v>0</v>
      </c>
      <c r="M97" s="243"/>
      <c r="N97" s="243">
        <f>N100</f>
        <v>0</v>
      </c>
      <c r="O97" s="243">
        <f>O100</f>
        <v>0</v>
      </c>
      <c r="P97" s="366"/>
      <c r="Q97" s="243">
        <f>Q100</f>
        <v>0</v>
      </c>
      <c r="R97" s="243">
        <f>R100</f>
        <v>0</v>
      </c>
      <c r="S97" s="243"/>
      <c r="T97" s="243">
        <f>T100</f>
        <v>0</v>
      </c>
      <c r="U97" s="243">
        <f>U100</f>
        <v>0</v>
      </c>
      <c r="V97" s="243"/>
      <c r="W97" s="243">
        <f>W100</f>
        <v>0</v>
      </c>
      <c r="X97" s="243">
        <f>X100</f>
        <v>0</v>
      </c>
      <c r="Y97" s="243"/>
      <c r="Z97" s="243">
        <f t="shared" ref="Z97:AC97" si="539">Z100</f>
        <v>0</v>
      </c>
      <c r="AA97" s="366">
        <f t="shared" si="539"/>
        <v>0</v>
      </c>
      <c r="AB97" s="366">
        <f t="shared" si="539"/>
        <v>0</v>
      </c>
      <c r="AC97" s="243">
        <f t="shared" si="539"/>
        <v>0</v>
      </c>
      <c r="AD97" s="366"/>
      <c r="AE97" s="243">
        <f t="shared" ref="AE97:AH97" si="540">AE100</f>
        <v>0</v>
      </c>
      <c r="AF97" s="366">
        <f t="shared" si="540"/>
        <v>0</v>
      </c>
      <c r="AG97" s="366">
        <f t="shared" si="540"/>
        <v>0</v>
      </c>
      <c r="AH97" s="367">
        <f t="shared" si="540"/>
        <v>0</v>
      </c>
      <c r="AI97" s="366"/>
      <c r="AJ97" s="243">
        <f t="shared" ref="AJ97:AM97" si="541">AJ100</f>
        <v>0</v>
      </c>
      <c r="AK97" s="366">
        <f t="shared" si="541"/>
        <v>0</v>
      </c>
      <c r="AL97" s="366">
        <f t="shared" si="541"/>
        <v>0</v>
      </c>
      <c r="AM97" s="367">
        <f t="shared" si="541"/>
        <v>0</v>
      </c>
      <c r="AN97" s="366"/>
      <c r="AO97" s="365">
        <f t="shared" ref="AO97:AR97" si="542">AO100</f>
        <v>0</v>
      </c>
      <c r="AP97" s="366">
        <f t="shared" si="542"/>
        <v>0</v>
      </c>
      <c r="AQ97" s="366">
        <f t="shared" si="542"/>
        <v>0</v>
      </c>
      <c r="AR97" s="243">
        <f t="shared" si="542"/>
        <v>0</v>
      </c>
      <c r="AS97" s="243"/>
      <c r="AT97" s="243">
        <f t="shared" ref="AT97:AW97" si="543">AT100</f>
        <v>0</v>
      </c>
      <c r="AU97" s="366">
        <f t="shared" si="543"/>
        <v>0</v>
      </c>
      <c r="AV97" s="366">
        <f t="shared" si="543"/>
        <v>0</v>
      </c>
      <c r="AW97" s="367">
        <f t="shared" si="543"/>
        <v>0</v>
      </c>
      <c r="AX97" s="366"/>
      <c r="AY97" s="243">
        <f>AY100</f>
        <v>0</v>
      </c>
      <c r="AZ97" s="367">
        <f>AZ100</f>
        <v>0</v>
      </c>
      <c r="BA97" s="366"/>
      <c r="BB97" s="499"/>
    </row>
    <row r="98" spans="1:54" ht="21.75" customHeight="1">
      <c r="A98" s="613"/>
      <c r="B98" s="600"/>
      <c r="C98" s="600"/>
      <c r="D98" s="234" t="s">
        <v>43</v>
      </c>
      <c r="E98" s="368">
        <f>E101</f>
        <v>142.19999999999999</v>
      </c>
      <c r="F98" s="368">
        <f>F101</f>
        <v>0</v>
      </c>
      <c r="G98" s="369">
        <f>(F98/E98)*100</f>
        <v>0</v>
      </c>
      <c r="H98" s="368">
        <f>H101</f>
        <v>0</v>
      </c>
      <c r="I98" s="368">
        <f>I101</f>
        <v>0</v>
      </c>
      <c r="J98" s="368"/>
      <c r="K98" s="368">
        <f>K101</f>
        <v>0</v>
      </c>
      <c r="L98" s="368">
        <f>L101</f>
        <v>0</v>
      </c>
      <c r="M98" s="368"/>
      <c r="N98" s="368">
        <f>N101</f>
        <v>0</v>
      </c>
      <c r="O98" s="368">
        <f>O101</f>
        <v>0</v>
      </c>
      <c r="P98" s="370"/>
      <c r="Q98" s="368">
        <f>Q101</f>
        <v>0</v>
      </c>
      <c r="R98" s="368">
        <f>R101</f>
        <v>0</v>
      </c>
      <c r="S98" s="368"/>
      <c r="T98" s="368">
        <f>T101</f>
        <v>0</v>
      </c>
      <c r="U98" s="368">
        <f>U101</f>
        <v>0</v>
      </c>
      <c r="V98" s="368"/>
      <c r="W98" s="368">
        <f>W101</f>
        <v>0</v>
      </c>
      <c r="X98" s="368">
        <f>X101</f>
        <v>0</v>
      </c>
      <c r="Y98" s="368"/>
      <c r="Z98" s="368">
        <f t="shared" ref="Z98:AC98" si="544">Z101</f>
        <v>0</v>
      </c>
      <c r="AA98" s="370">
        <f t="shared" si="544"/>
        <v>0</v>
      </c>
      <c r="AB98" s="370">
        <f t="shared" si="544"/>
        <v>0</v>
      </c>
      <c r="AC98" s="368">
        <f t="shared" si="544"/>
        <v>0</v>
      </c>
      <c r="AD98" s="370"/>
      <c r="AE98" s="368">
        <f t="shared" ref="AE98:AH98" si="545">AE101</f>
        <v>0</v>
      </c>
      <c r="AF98" s="370">
        <f t="shared" si="545"/>
        <v>0</v>
      </c>
      <c r="AG98" s="370">
        <f t="shared" si="545"/>
        <v>0</v>
      </c>
      <c r="AH98" s="371">
        <f t="shared" si="545"/>
        <v>0</v>
      </c>
      <c r="AI98" s="370"/>
      <c r="AJ98" s="368">
        <f t="shared" ref="AJ98:AM98" si="546">AJ101</f>
        <v>0</v>
      </c>
      <c r="AK98" s="370">
        <f t="shared" si="546"/>
        <v>0</v>
      </c>
      <c r="AL98" s="370">
        <f t="shared" si="546"/>
        <v>0</v>
      </c>
      <c r="AM98" s="371">
        <f t="shared" si="546"/>
        <v>0</v>
      </c>
      <c r="AN98" s="370"/>
      <c r="AO98" s="369">
        <f t="shared" ref="AO98:AR98" si="547">AO101</f>
        <v>0</v>
      </c>
      <c r="AP98" s="370">
        <f t="shared" si="547"/>
        <v>0</v>
      </c>
      <c r="AQ98" s="370">
        <f t="shared" si="547"/>
        <v>0</v>
      </c>
      <c r="AR98" s="368">
        <f t="shared" si="547"/>
        <v>0</v>
      </c>
      <c r="AS98" s="368"/>
      <c r="AT98" s="368">
        <f t="shared" ref="AT98:AW98" si="548">AT101</f>
        <v>0</v>
      </c>
      <c r="AU98" s="370">
        <f t="shared" si="548"/>
        <v>0</v>
      </c>
      <c r="AV98" s="370">
        <f t="shared" si="548"/>
        <v>0</v>
      </c>
      <c r="AW98" s="371">
        <f t="shared" si="548"/>
        <v>0</v>
      </c>
      <c r="AX98" s="370"/>
      <c r="AY98" s="368">
        <f>AY101</f>
        <v>142.19999999999999</v>
      </c>
      <c r="AZ98" s="371">
        <f>AZ101</f>
        <v>0</v>
      </c>
      <c r="BA98" s="370"/>
      <c r="BB98" s="500"/>
    </row>
    <row r="99" spans="1:54" ht="21.75" customHeight="1">
      <c r="A99" s="593" t="s">
        <v>360</v>
      </c>
      <c r="B99" s="599" t="s">
        <v>359</v>
      </c>
      <c r="C99" s="599"/>
      <c r="D99" s="164" t="s">
        <v>41</v>
      </c>
      <c r="E99" s="248">
        <f>E100+E101</f>
        <v>142.19999999999999</v>
      </c>
      <c r="F99" s="248">
        <f>F100+F101</f>
        <v>0</v>
      </c>
      <c r="G99" s="248"/>
      <c r="H99" s="318">
        <f>H100+H101</f>
        <v>0</v>
      </c>
      <c r="I99" s="318">
        <f>I100+I101</f>
        <v>0</v>
      </c>
      <c r="J99" s="318"/>
      <c r="K99" s="248">
        <f>K100+K101</f>
        <v>0</v>
      </c>
      <c r="L99" s="248">
        <f>L100+L101</f>
        <v>0</v>
      </c>
      <c r="M99" s="248"/>
      <c r="N99" s="318">
        <f>N100+N101</f>
        <v>0</v>
      </c>
      <c r="O99" s="318">
        <f>O100+O101</f>
        <v>0</v>
      </c>
      <c r="P99" s="318"/>
      <c r="Q99" s="248">
        <f>Q100+Q101</f>
        <v>0</v>
      </c>
      <c r="R99" s="248">
        <f>R100+R101</f>
        <v>0</v>
      </c>
      <c r="S99" s="248"/>
      <c r="T99" s="318">
        <f>T100+T101</f>
        <v>0</v>
      </c>
      <c r="U99" s="318">
        <f>U100+U101</f>
        <v>0</v>
      </c>
      <c r="V99" s="318"/>
      <c r="W99" s="248">
        <f>W100+W101</f>
        <v>0</v>
      </c>
      <c r="X99" s="248">
        <f>X100+X101</f>
        <v>0</v>
      </c>
      <c r="Y99" s="248"/>
      <c r="Z99" s="318">
        <f t="shared" ref="Z99:AC99" si="549">Z100+Z101</f>
        <v>0</v>
      </c>
      <c r="AA99" s="318">
        <f t="shared" si="549"/>
        <v>0</v>
      </c>
      <c r="AB99" s="318">
        <f t="shared" si="549"/>
        <v>0</v>
      </c>
      <c r="AC99" s="318">
        <f t="shared" si="549"/>
        <v>0</v>
      </c>
      <c r="AD99" s="318"/>
      <c r="AE99" s="248">
        <f t="shared" ref="AE99:AH99" si="550">AE100+AE101</f>
        <v>0</v>
      </c>
      <c r="AF99" s="248">
        <f t="shared" si="550"/>
        <v>0</v>
      </c>
      <c r="AG99" s="248">
        <f t="shared" si="550"/>
        <v>0</v>
      </c>
      <c r="AH99" s="248">
        <f t="shared" si="550"/>
        <v>0</v>
      </c>
      <c r="AI99" s="248"/>
      <c r="AJ99" s="318">
        <f t="shared" ref="AJ99:AM99" si="551">AJ100+AJ101</f>
        <v>0</v>
      </c>
      <c r="AK99" s="318">
        <f t="shared" si="551"/>
        <v>0</v>
      </c>
      <c r="AL99" s="318">
        <f t="shared" si="551"/>
        <v>0</v>
      </c>
      <c r="AM99" s="318">
        <f t="shared" si="551"/>
        <v>0</v>
      </c>
      <c r="AN99" s="318"/>
      <c r="AO99" s="248">
        <f t="shared" ref="AO99:AR99" si="552">AO100+AO101</f>
        <v>0</v>
      </c>
      <c r="AP99" s="248">
        <f t="shared" si="552"/>
        <v>0</v>
      </c>
      <c r="AQ99" s="248">
        <f t="shared" si="552"/>
        <v>0</v>
      </c>
      <c r="AR99" s="248">
        <f t="shared" si="552"/>
        <v>0</v>
      </c>
      <c r="AS99" s="248"/>
      <c r="AT99" s="318">
        <f t="shared" ref="AT99:AW99" si="553">AT100+AT101</f>
        <v>0</v>
      </c>
      <c r="AU99" s="318">
        <f t="shared" si="553"/>
        <v>0</v>
      </c>
      <c r="AV99" s="318">
        <f t="shared" si="553"/>
        <v>0</v>
      </c>
      <c r="AW99" s="318">
        <f t="shared" si="553"/>
        <v>0</v>
      </c>
      <c r="AX99" s="318"/>
      <c r="AY99" s="248">
        <f>AY100+AY101</f>
        <v>142.19999999999999</v>
      </c>
      <c r="AZ99" s="248">
        <f>AZ100+AZ101</f>
        <v>0</v>
      </c>
      <c r="BA99" s="248"/>
      <c r="BB99" s="529"/>
    </row>
    <row r="100" spans="1:54" ht="21.75" customHeight="1">
      <c r="A100" s="593"/>
      <c r="B100" s="599"/>
      <c r="C100" s="599"/>
      <c r="D100" s="164" t="s">
        <v>2</v>
      </c>
      <c r="E100" s="248">
        <f t="shared" ref="E100:E101" si="554">H100+K100+N100+Q100+T100+W100+Z100+AE100+AJ100+AO100+AT100+AY100</f>
        <v>0</v>
      </c>
      <c r="F100" s="248">
        <f t="shared" ref="F100:F101" si="555">I100+L100+O100+R100+U100+X100+AA100+AF100+AK100+AP100+AU100+AZ100</f>
        <v>0</v>
      </c>
      <c r="G100" s="248"/>
      <c r="H100" s="318"/>
      <c r="I100" s="318"/>
      <c r="J100" s="318"/>
      <c r="K100" s="248"/>
      <c r="L100" s="248"/>
      <c r="M100" s="248"/>
      <c r="N100" s="318"/>
      <c r="O100" s="318"/>
      <c r="P100" s="318"/>
      <c r="Q100" s="248"/>
      <c r="R100" s="248"/>
      <c r="S100" s="248"/>
      <c r="T100" s="318"/>
      <c r="U100" s="318"/>
      <c r="V100" s="318"/>
      <c r="W100" s="248"/>
      <c r="X100" s="248"/>
      <c r="Y100" s="248"/>
      <c r="Z100" s="318"/>
      <c r="AA100" s="318"/>
      <c r="AB100" s="318"/>
      <c r="AC100" s="318"/>
      <c r="AD100" s="318"/>
      <c r="AE100" s="248"/>
      <c r="AF100" s="248"/>
      <c r="AG100" s="248"/>
      <c r="AH100" s="248"/>
      <c r="AI100" s="248"/>
      <c r="AJ100" s="318"/>
      <c r="AK100" s="318"/>
      <c r="AL100" s="318"/>
      <c r="AM100" s="318"/>
      <c r="AN100" s="318"/>
      <c r="AO100" s="248"/>
      <c r="AP100" s="248"/>
      <c r="AQ100" s="248"/>
      <c r="AR100" s="248"/>
      <c r="AS100" s="248"/>
      <c r="AT100" s="318"/>
      <c r="AU100" s="318"/>
      <c r="AV100" s="318"/>
      <c r="AW100" s="318"/>
      <c r="AX100" s="318"/>
      <c r="AY100" s="248"/>
      <c r="AZ100" s="248"/>
      <c r="BA100" s="248"/>
      <c r="BB100" s="499"/>
    </row>
    <row r="101" spans="1:54" ht="21.75" customHeight="1">
      <c r="A101" s="593"/>
      <c r="B101" s="599"/>
      <c r="C101" s="599"/>
      <c r="D101" s="164" t="s">
        <v>43</v>
      </c>
      <c r="E101" s="248">
        <f t="shared" si="554"/>
        <v>142.19999999999999</v>
      </c>
      <c r="F101" s="248">
        <f t="shared" si="555"/>
        <v>0</v>
      </c>
      <c r="G101" s="248"/>
      <c r="H101" s="318"/>
      <c r="I101" s="318"/>
      <c r="J101" s="318"/>
      <c r="K101" s="248"/>
      <c r="L101" s="248"/>
      <c r="M101" s="248"/>
      <c r="N101" s="318"/>
      <c r="O101" s="318"/>
      <c r="P101" s="318"/>
      <c r="Q101" s="248"/>
      <c r="R101" s="248"/>
      <c r="S101" s="248"/>
      <c r="T101" s="318"/>
      <c r="U101" s="318"/>
      <c r="V101" s="318"/>
      <c r="W101" s="248"/>
      <c r="X101" s="248"/>
      <c r="Y101" s="248"/>
      <c r="Z101" s="318"/>
      <c r="AA101" s="318"/>
      <c r="AB101" s="318"/>
      <c r="AC101" s="318"/>
      <c r="AD101" s="318"/>
      <c r="AE101" s="248"/>
      <c r="AF101" s="248"/>
      <c r="AG101" s="248"/>
      <c r="AH101" s="248"/>
      <c r="AI101" s="248"/>
      <c r="AJ101" s="318"/>
      <c r="AK101" s="318"/>
      <c r="AL101" s="318"/>
      <c r="AM101" s="318"/>
      <c r="AN101" s="318"/>
      <c r="AO101" s="248"/>
      <c r="AP101" s="248"/>
      <c r="AQ101" s="248"/>
      <c r="AR101" s="248"/>
      <c r="AS101" s="248"/>
      <c r="AT101" s="318"/>
      <c r="AU101" s="318"/>
      <c r="AV101" s="318"/>
      <c r="AW101" s="318"/>
      <c r="AX101" s="318"/>
      <c r="AY101" s="248">
        <v>142.19999999999999</v>
      </c>
      <c r="AZ101" s="248"/>
      <c r="BA101" s="248"/>
      <c r="BB101" s="500"/>
    </row>
    <row r="102" spans="1:54" ht="20.25" customHeight="1">
      <c r="A102" s="496"/>
      <c r="B102" s="481" t="s">
        <v>265</v>
      </c>
      <c r="C102" s="483"/>
      <c r="D102" s="229" t="s">
        <v>41</v>
      </c>
      <c r="E102" s="377">
        <f>E103+E104</f>
        <v>5248.9099988888884</v>
      </c>
      <c r="F102" s="377">
        <f>F103+F104</f>
        <v>0</v>
      </c>
      <c r="G102" s="378">
        <f>(F102/E102)*100</f>
        <v>0</v>
      </c>
      <c r="H102" s="377">
        <f>H103+H104</f>
        <v>0</v>
      </c>
      <c r="I102" s="377">
        <f>I103+I104</f>
        <v>0</v>
      </c>
      <c r="J102" s="377"/>
      <c r="K102" s="377">
        <f>K103+K104</f>
        <v>0</v>
      </c>
      <c r="L102" s="377">
        <f>L103+L104</f>
        <v>0</v>
      </c>
      <c r="M102" s="377"/>
      <c r="N102" s="377">
        <f>N103+N104</f>
        <v>1601.6111111111111</v>
      </c>
      <c r="O102" s="377">
        <f>O103+O104</f>
        <v>0</v>
      </c>
      <c r="P102" s="379"/>
      <c r="Q102" s="377">
        <f>Q103+Q104</f>
        <v>0</v>
      </c>
      <c r="R102" s="377">
        <f>R103+R104</f>
        <v>0</v>
      </c>
      <c r="S102" s="377"/>
      <c r="T102" s="377">
        <f>T103+T104</f>
        <v>0</v>
      </c>
      <c r="U102" s="377">
        <f>U103+U104</f>
        <v>0</v>
      </c>
      <c r="V102" s="377"/>
      <c r="W102" s="377">
        <f>W103+W104</f>
        <v>1577.8333333333335</v>
      </c>
      <c r="X102" s="377">
        <f>X103+X104</f>
        <v>0</v>
      </c>
      <c r="Y102" s="377"/>
      <c r="Z102" s="377">
        <f t="shared" ref="Z102:AC102" si="556">Z103+Z104</f>
        <v>0</v>
      </c>
      <c r="AA102" s="380">
        <f t="shared" si="556"/>
        <v>0</v>
      </c>
      <c r="AB102" s="381">
        <f t="shared" si="556"/>
        <v>0</v>
      </c>
      <c r="AC102" s="377">
        <f t="shared" si="556"/>
        <v>0</v>
      </c>
      <c r="AD102" s="379"/>
      <c r="AE102" s="377">
        <f t="shared" ref="AE102:AH102" si="557">AE103+AE104</f>
        <v>0</v>
      </c>
      <c r="AF102" s="380">
        <f t="shared" si="557"/>
        <v>0</v>
      </c>
      <c r="AG102" s="381">
        <f t="shared" si="557"/>
        <v>0</v>
      </c>
      <c r="AH102" s="382">
        <f t="shared" si="557"/>
        <v>0</v>
      </c>
      <c r="AI102" s="379"/>
      <c r="AJ102" s="377">
        <f t="shared" ref="AJ102:AM102" si="558">AJ103+AJ104</f>
        <v>1525.9444444444443</v>
      </c>
      <c r="AK102" s="380">
        <f t="shared" si="558"/>
        <v>0</v>
      </c>
      <c r="AL102" s="381">
        <f t="shared" si="558"/>
        <v>0</v>
      </c>
      <c r="AM102" s="382">
        <f t="shared" si="558"/>
        <v>0</v>
      </c>
      <c r="AN102" s="379"/>
      <c r="AO102" s="377">
        <f t="shared" ref="AO102:AR102" si="559">AO103+AO104</f>
        <v>0</v>
      </c>
      <c r="AP102" s="380">
        <f t="shared" si="559"/>
        <v>0</v>
      </c>
      <c r="AQ102" s="381">
        <f t="shared" si="559"/>
        <v>0</v>
      </c>
      <c r="AR102" s="382">
        <f t="shared" si="559"/>
        <v>0</v>
      </c>
      <c r="AS102" s="379"/>
      <c r="AT102" s="377">
        <f t="shared" ref="AT102:AW102" si="560">AT103+AT104</f>
        <v>0</v>
      </c>
      <c r="AU102" s="379">
        <f t="shared" si="560"/>
        <v>0</v>
      </c>
      <c r="AV102" s="381">
        <f t="shared" si="560"/>
        <v>0</v>
      </c>
      <c r="AW102" s="382">
        <f t="shared" si="560"/>
        <v>0</v>
      </c>
      <c r="AX102" s="379"/>
      <c r="AY102" s="378">
        <f>AY103+AY104</f>
        <v>543.52110999999991</v>
      </c>
      <c r="AZ102" s="377">
        <f>AZ103+AZ104</f>
        <v>0</v>
      </c>
      <c r="BA102" s="379"/>
      <c r="BB102" s="485"/>
    </row>
    <row r="103" spans="1:54" ht="33" customHeight="1">
      <c r="A103" s="497"/>
      <c r="B103" s="482"/>
      <c r="C103" s="484"/>
      <c r="D103" s="230" t="s">
        <v>2</v>
      </c>
      <c r="E103" s="383">
        <f>E37+E49+E70+E97</f>
        <v>2824.1</v>
      </c>
      <c r="F103" s="383">
        <f>F37+F49+F70+F97</f>
        <v>0</v>
      </c>
      <c r="G103" s="384">
        <f>(F103/E103)*100</f>
        <v>0</v>
      </c>
      <c r="H103" s="385">
        <f>H37+H49+H70+H97</f>
        <v>0</v>
      </c>
      <c r="I103" s="385">
        <f>I37+I49+I70+I97</f>
        <v>0</v>
      </c>
      <c r="J103" s="385"/>
      <c r="K103" s="383">
        <f>K37+K49+K70+K97</f>
        <v>0</v>
      </c>
      <c r="L103" s="383">
        <f>L37+L49+L70+L97</f>
        <v>0</v>
      </c>
      <c r="M103" s="383"/>
      <c r="N103" s="383">
        <f>N37+N49+N70+N97</f>
        <v>956.8</v>
      </c>
      <c r="O103" s="383">
        <f>O37+O49+O70+O97</f>
        <v>0</v>
      </c>
      <c r="P103" s="386"/>
      <c r="Q103" s="383">
        <f>Q37+Q49+Q70+Q97</f>
        <v>0</v>
      </c>
      <c r="R103" s="383">
        <f>R37+R49+R70+R97</f>
        <v>0</v>
      </c>
      <c r="S103" s="383"/>
      <c r="T103" s="383">
        <f>T37+T49+T70+T97</f>
        <v>0</v>
      </c>
      <c r="U103" s="383">
        <f>U37+U49+U70+U97</f>
        <v>0</v>
      </c>
      <c r="V103" s="383"/>
      <c r="W103" s="383">
        <f>W37+W49+W70+W97</f>
        <v>957</v>
      </c>
      <c r="X103" s="383">
        <f>X37+X49+X70+X97</f>
        <v>0</v>
      </c>
      <c r="Y103" s="383"/>
      <c r="Z103" s="383">
        <f t="shared" ref="Z103:AC103" si="561">Z37+Z49+Z70+Z97</f>
        <v>0</v>
      </c>
      <c r="AA103" s="387">
        <f t="shared" si="561"/>
        <v>0</v>
      </c>
      <c r="AB103" s="388">
        <f t="shared" si="561"/>
        <v>0</v>
      </c>
      <c r="AC103" s="383">
        <f t="shared" si="561"/>
        <v>0</v>
      </c>
      <c r="AD103" s="386"/>
      <c r="AE103" s="383">
        <f t="shared" ref="AE103:AH103" si="562">AE37+AE49+AE70+AE97</f>
        <v>0</v>
      </c>
      <c r="AF103" s="387">
        <f t="shared" si="562"/>
        <v>0</v>
      </c>
      <c r="AG103" s="388">
        <f t="shared" si="562"/>
        <v>0</v>
      </c>
      <c r="AH103" s="389">
        <f t="shared" si="562"/>
        <v>0</v>
      </c>
      <c r="AI103" s="386"/>
      <c r="AJ103" s="383">
        <f t="shared" ref="AJ103:AM103" si="563">AJ37+AJ49+AJ70+AJ97</f>
        <v>910.3</v>
      </c>
      <c r="AK103" s="387">
        <f t="shared" si="563"/>
        <v>0</v>
      </c>
      <c r="AL103" s="388">
        <f t="shared" si="563"/>
        <v>0</v>
      </c>
      <c r="AM103" s="389">
        <f t="shared" si="563"/>
        <v>0</v>
      </c>
      <c r="AN103" s="386"/>
      <c r="AO103" s="383">
        <f t="shared" ref="AO103:AR103" si="564">AO37+AO49+AO70+AO97</f>
        <v>0</v>
      </c>
      <c r="AP103" s="387">
        <f t="shared" si="564"/>
        <v>0</v>
      </c>
      <c r="AQ103" s="388">
        <f t="shared" si="564"/>
        <v>0</v>
      </c>
      <c r="AR103" s="389">
        <f t="shared" si="564"/>
        <v>0</v>
      </c>
      <c r="AS103" s="386"/>
      <c r="AT103" s="383">
        <f t="shared" ref="AT103:AW103" si="565">AT37+AT49+AT70+AT97</f>
        <v>0</v>
      </c>
      <c r="AU103" s="387">
        <f t="shared" si="565"/>
        <v>0</v>
      </c>
      <c r="AV103" s="386">
        <f t="shared" si="565"/>
        <v>0</v>
      </c>
      <c r="AW103" s="389">
        <f t="shared" si="565"/>
        <v>0</v>
      </c>
      <c r="AX103" s="386"/>
      <c r="AY103" s="384">
        <f>AY37+AY49+AY70+AY97</f>
        <v>0</v>
      </c>
      <c r="AZ103" s="383">
        <f>AZ37+AZ49+AZ70+AZ97</f>
        <v>0</v>
      </c>
      <c r="BA103" s="387"/>
      <c r="BB103" s="486"/>
    </row>
    <row r="104" spans="1:54" ht="19.7" customHeight="1">
      <c r="A104" s="497"/>
      <c r="B104" s="482"/>
      <c r="C104" s="484"/>
      <c r="D104" s="231" t="s">
        <v>43</v>
      </c>
      <c r="E104" s="383">
        <f>E38+E50+E71+E98</f>
        <v>2424.8099988888885</v>
      </c>
      <c r="F104" s="383">
        <f>F38+F50+F71+F98</f>
        <v>0</v>
      </c>
      <c r="G104" s="384">
        <f>(F104/E104)*100</f>
        <v>0</v>
      </c>
      <c r="H104" s="383">
        <f>H38+H50+H71+H98</f>
        <v>0</v>
      </c>
      <c r="I104" s="383">
        <f>I38+I50+I71+I98</f>
        <v>0</v>
      </c>
      <c r="J104" s="383"/>
      <c r="K104" s="383">
        <f>K38+K50+K71+K98</f>
        <v>0</v>
      </c>
      <c r="L104" s="383">
        <f>L38+L50+L71+L98</f>
        <v>0</v>
      </c>
      <c r="M104" s="383"/>
      <c r="N104" s="383">
        <f>N38+N50+N71+N98</f>
        <v>644.81111111111113</v>
      </c>
      <c r="O104" s="383">
        <f>O38+O50+O71+O98</f>
        <v>0</v>
      </c>
      <c r="P104" s="386"/>
      <c r="Q104" s="383">
        <f>Q38+Q50+Q71+Q98</f>
        <v>0</v>
      </c>
      <c r="R104" s="383">
        <f>R38+R50+R71+R98</f>
        <v>0</v>
      </c>
      <c r="S104" s="383"/>
      <c r="T104" s="383">
        <f>T38+T50+T71+T98</f>
        <v>0</v>
      </c>
      <c r="U104" s="383">
        <f>U38+U50+U71+U98</f>
        <v>0</v>
      </c>
      <c r="V104" s="383"/>
      <c r="W104" s="383">
        <f>W38+W50+W71+W98</f>
        <v>620.83333333333337</v>
      </c>
      <c r="X104" s="383">
        <f>X38+X50+X71+X98</f>
        <v>0</v>
      </c>
      <c r="Y104" s="383"/>
      <c r="Z104" s="383">
        <f t="shared" ref="Z104:AC104" si="566">Z38+Z50+Z71+Z98</f>
        <v>0</v>
      </c>
      <c r="AA104" s="387">
        <f t="shared" si="566"/>
        <v>0</v>
      </c>
      <c r="AB104" s="388">
        <f t="shared" si="566"/>
        <v>0</v>
      </c>
      <c r="AC104" s="383">
        <f t="shared" si="566"/>
        <v>0</v>
      </c>
      <c r="AD104" s="386"/>
      <c r="AE104" s="383">
        <f t="shared" ref="AE104:AH104" si="567">AE38+AE50+AE71+AE98</f>
        <v>0</v>
      </c>
      <c r="AF104" s="387">
        <f t="shared" si="567"/>
        <v>0</v>
      </c>
      <c r="AG104" s="388">
        <f t="shared" si="567"/>
        <v>0</v>
      </c>
      <c r="AH104" s="389">
        <f t="shared" si="567"/>
        <v>0</v>
      </c>
      <c r="AI104" s="386"/>
      <c r="AJ104" s="383">
        <f t="shared" ref="AJ104:AM104" si="568">AJ38+AJ50+AJ71+AJ98</f>
        <v>615.64444444444439</v>
      </c>
      <c r="AK104" s="387">
        <f t="shared" si="568"/>
        <v>0</v>
      </c>
      <c r="AL104" s="388">
        <f t="shared" si="568"/>
        <v>0</v>
      </c>
      <c r="AM104" s="389">
        <f t="shared" si="568"/>
        <v>0</v>
      </c>
      <c r="AN104" s="386"/>
      <c r="AO104" s="383">
        <f t="shared" ref="AO104:AR104" si="569">AO38+AO50+AO71+AO98</f>
        <v>0</v>
      </c>
      <c r="AP104" s="387">
        <f t="shared" si="569"/>
        <v>0</v>
      </c>
      <c r="AQ104" s="388">
        <f t="shared" si="569"/>
        <v>0</v>
      </c>
      <c r="AR104" s="389">
        <f t="shared" si="569"/>
        <v>0</v>
      </c>
      <c r="AS104" s="386"/>
      <c r="AT104" s="383">
        <f t="shared" ref="AT104:AW104" si="570">AT38+AT50+AT71+AT98</f>
        <v>0</v>
      </c>
      <c r="AU104" s="386">
        <f t="shared" si="570"/>
        <v>0</v>
      </c>
      <c r="AV104" s="388">
        <f t="shared" si="570"/>
        <v>0</v>
      </c>
      <c r="AW104" s="389">
        <f t="shared" si="570"/>
        <v>0</v>
      </c>
      <c r="AX104" s="386"/>
      <c r="AY104" s="384">
        <f>AY38+AY50+AY71+AY98</f>
        <v>543.52110999999991</v>
      </c>
      <c r="AZ104" s="383">
        <f>AZ38+AZ50+AZ71+AZ98</f>
        <v>0</v>
      </c>
      <c r="BA104" s="386"/>
      <c r="BB104" s="486"/>
    </row>
    <row r="105" spans="1:54" ht="15.75">
      <c r="A105" s="545" t="s">
        <v>374</v>
      </c>
      <c r="B105" s="546"/>
      <c r="C105" s="546"/>
      <c r="D105" s="546"/>
      <c r="E105" s="546"/>
      <c r="F105" s="546"/>
      <c r="G105" s="546"/>
      <c r="H105" s="546"/>
      <c r="I105" s="546"/>
      <c r="J105" s="546"/>
      <c r="K105" s="546"/>
      <c r="L105" s="546"/>
      <c r="M105" s="546"/>
      <c r="N105" s="546"/>
      <c r="O105" s="546"/>
      <c r="P105" s="546"/>
      <c r="Q105" s="546"/>
      <c r="R105" s="546"/>
      <c r="S105" s="546"/>
      <c r="T105" s="546"/>
      <c r="U105" s="546"/>
      <c r="V105" s="546"/>
      <c r="W105" s="546"/>
      <c r="X105" s="546"/>
      <c r="Y105" s="546"/>
      <c r="Z105" s="546"/>
      <c r="AA105" s="546"/>
      <c r="AB105" s="546"/>
      <c r="AC105" s="546"/>
      <c r="AD105" s="546"/>
      <c r="AE105" s="546"/>
      <c r="AF105" s="546"/>
      <c r="AG105" s="546"/>
      <c r="AH105" s="546"/>
      <c r="AI105" s="546"/>
      <c r="AJ105" s="546"/>
      <c r="AK105" s="546"/>
      <c r="AL105" s="546"/>
      <c r="AM105" s="546"/>
      <c r="AN105" s="546"/>
      <c r="AO105" s="546"/>
      <c r="AP105" s="546"/>
      <c r="AQ105" s="546"/>
      <c r="AR105" s="546"/>
      <c r="AS105" s="546"/>
      <c r="AT105" s="546"/>
      <c r="AU105" s="546"/>
      <c r="AV105" s="546"/>
      <c r="AW105" s="546"/>
      <c r="AX105" s="546"/>
      <c r="AY105" s="546"/>
      <c r="AZ105" s="546"/>
      <c r="BA105" s="546"/>
      <c r="BB105" s="610"/>
    </row>
    <row r="106" spans="1:54" ht="22.5" customHeight="1">
      <c r="A106" s="611" t="s">
        <v>6</v>
      </c>
      <c r="B106" s="491" t="s">
        <v>361</v>
      </c>
      <c r="C106" s="491" t="s">
        <v>328</v>
      </c>
      <c r="D106" s="218" t="s">
        <v>41</v>
      </c>
      <c r="E106" s="243">
        <f>E107+E108</f>
        <v>38980</v>
      </c>
      <c r="F106" s="243">
        <f>F107+F108</f>
        <v>0</v>
      </c>
      <c r="G106" s="365">
        <f>(F106/E106)*100</f>
        <v>0</v>
      </c>
      <c r="H106" s="243">
        <f>H107+H108</f>
        <v>0</v>
      </c>
      <c r="I106" s="243">
        <f t="shared" ref="I106" si="571">I107+I108</f>
        <v>0</v>
      </c>
      <c r="J106" s="243"/>
      <c r="K106" s="243">
        <f t="shared" ref="K106:L106" si="572">K107+K108</f>
        <v>0</v>
      </c>
      <c r="L106" s="243">
        <f t="shared" si="572"/>
        <v>0</v>
      </c>
      <c r="M106" s="243"/>
      <c r="N106" s="243">
        <f t="shared" ref="N106:O106" si="573">N107+N108</f>
        <v>3898</v>
      </c>
      <c r="O106" s="243">
        <f t="shared" si="573"/>
        <v>0</v>
      </c>
      <c r="P106" s="243"/>
      <c r="Q106" s="243">
        <f t="shared" ref="Q106:R106" si="574">Q107+Q108</f>
        <v>3898</v>
      </c>
      <c r="R106" s="243">
        <f t="shared" si="574"/>
        <v>0</v>
      </c>
      <c r="S106" s="243"/>
      <c r="T106" s="243">
        <f t="shared" ref="T106:U106" si="575">T107+T108</f>
        <v>3898</v>
      </c>
      <c r="U106" s="243">
        <f t="shared" si="575"/>
        <v>0</v>
      </c>
      <c r="V106" s="243"/>
      <c r="W106" s="243">
        <f t="shared" ref="W106:X106" si="576">W107+W108</f>
        <v>3898</v>
      </c>
      <c r="X106" s="243">
        <f t="shared" si="576"/>
        <v>0</v>
      </c>
      <c r="Y106" s="243"/>
      <c r="Z106" s="243">
        <f t="shared" ref="Z106:AC106" si="577">Z107+Z108</f>
        <v>3898</v>
      </c>
      <c r="AA106" s="390">
        <f t="shared" si="577"/>
        <v>0</v>
      </c>
      <c r="AB106" s="391">
        <f t="shared" si="577"/>
        <v>0</v>
      </c>
      <c r="AC106" s="392">
        <f t="shared" si="577"/>
        <v>0</v>
      </c>
      <c r="AD106" s="367"/>
      <c r="AE106" s="367">
        <f t="shared" ref="AE106:AH106" si="578">AE107+AE108</f>
        <v>3898</v>
      </c>
      <c r="AF106" s="390">
        <f t="shared" si="578"/>
        <v>0</v>
      </c>
      <c r="AG106" s="391">
        <f t="shared" si="578"/>
        <v>0</v>
      </c>
      <c r="AH106" s="392">
        <f t="shared" si="578"/>
        <v>0</v>
      </c>
      <c r="AI106" s="243"/>
      <c r="AJ106" s="367">
        <f t="shared" ref="AJ106:AM106" si="579">AJ107+AJ108</f>
        <v>3898</v>
      </c>
      <c r="AK106" s="390">
        <f t="shared" si="579"/>
        <v>0</v>
      </c>
      <c r="AL106" s="391">
        <f t="shared" si="579"/>
        <v>0</v>
      </c>
      <c r="AM106" s="392">
        <f t="shared" si="579"/>
        <v>0</v>
      </c>
      <c r="AN106" s="243"/>
      <c r="AO106" s="392">
        <f t="shared" ref="AO106:AR106" si="580">AO107+AO108</f>
        <v>3898</v>
      </c>
      <c r="AP106" s="390">
        <f t="shared" si="580"/>
        <v>0</v>
      </c>
      <c r="AQ106" s="391">
        <f t="shared" si="580"/>
        <v>0</v>
      </c>
      <c r="AR106" s="392">
        <f t="shared" si="580"/>
        <v>0</v>
      </c>
      <c r="AS106" s="243"/>
      <c r="AT106" s="392">
        <f t="shared" ref="AT106:AW106" si="581">AT107+AT108</f>
        <v>3898</v>
      </c>
      <c r="AU106" s="366">
        <f t="shared" si="581"/>
        <v>0</v>
      </c>
      <c r="AV106" s="393">
        <f t="shared" si="581"/>
        <v>0</v>
      </c>
      <c r="AW106" s="392">
        <f t="shared" si="581"/>
        <v>0</v>
      </c>
      <c r="AX106" s="243"/>
      <c r="AY106" s="392">
        <f t="shared" ref="AY106:AZ106" si="582">AY107+AY108</f>
        <v>3898</v>
      </c>
      <c r="AZ106" s="243">
        <f t="shared" si="582"/>
        <v>0</v>
      </c>
      <c r="BA106" s="243"/>
      <c r="BB106" s="604"/>
    </row>
    <row r="107" spans="1:54" ht="35.25" customHeight="1">
      <c r="A107" s="612"/>
      <c r="B107" s="492"/>
      <c r="C107" s="492"/>
      <c r="D107" s="227" t="s">
        <v>2</v>
      </c>
      <c r="E107" s="394">
        <f t="shared" ref="E107:F109" si="583">H107+K107+N107+Q107+T107+W107+Z107+AE107+AJ107+AO107+AT107+AY107</f>
        <v>38980</v>
      </c>
      <c r="F107" s="395">
        <f t="shared" si="583"/>
        <v>0</v>
      </c>
      <c r="G107" s="396">
        <f>(F107/E107)*100</f>
        <v>0</v>
      </c>
      <c r="H107" s="395">
        <f>H111</f>
        <v>0</v>
      </c>
      <c r="I107" s="395">
        <f t="shared" ref="I107:AZ107" si="584">I111</f>
        <v>0</v>
      </c>
      <c r="J107" s="395"/>
      <c r="K107" s="395">
        <f t="shared" si="584"/>
        <v>0</v>
      </c>
      <c r="L107" s="395">
        <f t="shared" si="584"/>
        <v>0</v>
      </c>
      <c r="M107" s="395"/>
      <c r="N107" s="395">
        <f t="shared" si="584"/>
        <v>3898</v>
      </c>
      <c r="O107" s="395">
        <f t="shared" si="584"/>
        <v>0</v>
      </c>
      <c r="P107" s="395"/>
      <c r="Q107" s="395">
        <f t="shared" si="584"/>
        <v>3898</v>
      </c>
      <c r="R107" s="395">
        <f t="shared" si="584"/>
        <v>0</v>
      </c>
      <c r="S107" s="395"/>
      <c r="T107" s="395">
        <f t="shared" si="584"/>
        <v>3898</v>
      </c>
      <c r="U107" s="395">
        <f t="shared" si="584"/>
        <v>0</v>
      </c>
      <c r="V107" s="395"/>
      <c r="W107" s="395">
        <f t="shared" si="584"/>
        <v>3898</v>
      </c>
      <c r="X107" s="395">
        <f t="shared" si="584"/>
        <v>0</v>
      </c>
      <c r="Y107" s="395"/>
      <c r="Z107" s="395">
        <f t="shared" si="584"/>
        <v>3898</v>
      </c>
      <c r="AA107" s="397">
        <f t="shared" si="584"/>
        <v>0</v>
      </c>
      <c r="AB107" s="398">
        <f t="shared" si="584"/>
        <v>0</v>
      </c>
      <c r="AC107" s="399">
        <f t="shared" si="584"/>
        <v>0</v>
      </c>
      <c r="AD107" s="400"/>
      <c r="AE107" s="400">
        <f t="shared" si="584"/>
        <v>3898</v>
      </c>
      <c r="AF107" s="397">
        <f t="shared" si="584"/>
        <v>0</v>
      </c>
      <c r="AG107" s="398">
        <f t="shared" si="584"/>
        <v>0</v>
      </c>
      <c r="AH107" s="399">
        <f t="shared" si="584"/>
        <v>0</v>
      </c>
      <c r="AI107" s="395"/>
      <c r="AJ107" s="400">
        <f t="shared" si="584"/>
        <v>3898</v>
      </c>
      <c r="AK107" s="397">
        <f t="shared" si="584"/>
        <v>0</v>
      </c>
      <c r="AL107" s="398">
        <f t="shared" si="584"/>
        <v>0</v>
      </c>
      <c r="AM107" s="399">
        <f t="shared" si="584"/>
        <v>0</v>
      </c>
      <c r="AN107" s="395"/>
      <c r="AO107" s="399">
        <f t="shared" si="584"/>
        <v>3898</v>
      </c>
      <c r="AP107" s="397">
        <f t="shared" si="584"/>
        <v>0</v>
      </c>
      <c r="AQ107" s="398">
        <f t="shared" si="584"/>
        <v>0</v>
      </c>
      <c r="AR107" s="399">
        <f t="shared" si="584"/>
        <v>0</v>
      </c>
      <c r="AS107" s="395"/>
      <c r="AT107" s="399">
        <f t="shared" si="584"/>
        <v>3898</v>
      </c>
      <c r="AU107" s="397">
        <f t="shared" si="584"/>
        <v>0</v>
      </c>
      <c r="AV107" s="398">
        <f t="shared" si="584"/>
        <v>0</v>
      </c>
      <c r="AW107" s="399">
        <f t="shared" si="584"/>
        <v>0</v>
      </c>
      <c r="AX107" s="395"/>
      <c r="AY107" s="399">
        <f t="shared" si="584"/>
        <v>3898</v>
      </c>
      <c r="AZ107" s="395">
        <f t="shared" si="584"/>
        <v>0</v>
      </c>
      <c r="BA107" s="395"/>
      <c r="BB107" s="609"/>
    </row>
    <row r="108" spans="1:54" ht="22.5" customHeight="1">
      <c r="A108" s="612"/>
      <c r="B108" s="492"/>
      <c r="C108" s="492"/>
      <c r="D108" s="237" t="s">
        <v>43</v>
      </c>
      <c r="E108" s="394">
        <f t="shared" si="583"/>
        <v>0</v>
      </c>
      <c r="F108" s="395">
        <f t="shared" si="583"/>
        <v>0</v>
      </c>
      <c r="G108" s="396"/>
      <c r="H108" s="395">
        <f>H112</f>
        <v>0</v>
      </c>
      <c r="I108" s="395">
        <v>0</v>
      </c>
      <c r="J108" s="395"/>
      <c r="K108" s="395">
        <v>0</v>
      </c>
      <c r="L108" s="395">
        <v>0</v>
      </c>
      <c r="M108" s="395"/>
      <c r="N108" s="395">
        <v>0</v>
      </c>
      <c r="O108" s="395">
        <v>0</v>
      </c>
      <c r="P108" s="395"/>
      <c r="Q108" s="395">
        <v>0</v>
      </c>
      <c r="R108" s="395">
        <v>0</v>
      </c>
      <c r="S108" s="395"/>
      <c r="T108" s="395">
        <v>0</v>
      </c>
      <c r="U108" s="395">
        <v>0</v>
      </c>
      <c r="V108" s="395"/>
      <c r="W108" s="395">
        <v>0</v>
      </c>
      <c r="X108" s="395">
        <v>0</v>
      </c>
      <c r="Y108" s="395"/>
      <c r="Z108" s="395">
        <v>0</v>
      </c>
      <c r="AA108" s="397">
        <v>0</v>
      </c>
      <c r="AB108" s="398">
        <v>0</v>
      </c>
      <c r="AC108" s="399">
        <v>0</v>
      </c>
      <c r="AD108" s="400"/>
      <c r="AE108" s="400">
        <v>0</v>
      </c>
      <c r="AF108" s="397">
        <v>0</v>
      </c>
      <c r="AG108" s="398">
        <v>0</v>
      </c>
      <c r="AH108" s="399">
        <v>0</v>
      </c>
      <c r="AI108" s="395"/>
      <c r="AJ108" s="400">
        <v>0</v>
      </c>
      <c r="AK108" s="397">
        <v>0</v>
      </c>
      <c r="AL108" s="398">
        <v>0</v>
      </c>
      <c r="AM108" s="399">
        <v>0</v>
      </c>
      <c r="AN108" s="395"/>
      <c r="AO108" s="399">
        <v>0</v>
      </c>
      <c r="AP108" s="397">
        <v>0</v>
      </c>
      <c r="AQ108" s="398">
        <v>0</v>
      </c>
      <c r="AR108" s="399">
        <v>0</v>
      </c>
      <c r="AS108" s="395"/>
      <c r="AT108" s="399">
        <v>0</v>
      </c>
      <c r="AU108" s="401">
        <v>0</v>
      </c>
      <c r="AV108" s="402">
        <v>0</v>
      </c>
      <c r="AW108" s="399">
        <v>0</v>
      </c>
      <c r="AX108" s="395"/>
      <c r="AY108" s="399">
        <v>0</v>
      </c>
      <c r="AZ108" s="395">
        <v>0</v>
      </c>
      <c r="BA108" s="395"/>
      <c r="BB108" s="609"/>
    </row>
    <row r="109" spans="1:54" ht="34.5" customHeight="1">
      <c r="A109" s="612"/>
      <c r="B109" s="492"/>
      <c r="C109" s="492"/>
      <c r="D109" s="238" t="s">
        <v>264</v>
      </c>
      <c r="E109" s="368">
        <f t="shared" si="583"/>
        <v>0</v>
      </c>
      <c r="F109" s="373">
        <f t="shared" si="583"/>
        <v>0</v>
      </c>
      <c r="G109" s="374"/>
      <c r="H109" s="373">
        <f>H113</f>
        <v>0</v>
      </c>
      <c r="I109" s="373">
        <f t="shared" ref="I109:AZ109" si="585">I113</f>
        <v>0</v>
      </c>
      <c r="J109" s="373"/>
      <c r="K109" s="373">
        <f t="shared" si="585"/>
        <v>0</v>
      </c>
      <c r="L109" s="373">
        <f t="shared" si="585"/>
        <v>0</v>
      </c>
      <c r="M109" s="373"/>
      <c r="N109" s="373">
        <f t="shared" si="585"/>
        <v>0</v>
      </c>
      <c r="O109" s="373">
        <f t="shared" si="585"/>
        <v>0</v>
      </c>
      <c r="P109" s="373"/>
      <c r="Q109" s="373">
        <f t="shared" si="585"/>
        <v>0</v>
      </c>
      <c r="R109" s="373">
        <f t="shared" si="585"/>
        <v>0</v>
      </c>
      <c r="S109" s="373"/>
      <c r="T109" s="373">
        <f t="shared" si="585"/>
        <v>0</v>
      </c>
      <c r="U109" s="373">
        <f t="shared" si="585"/>
        <v>0</v>
      </c>
      <c r="V109" s="373"/>
      <c r="W109" s="373">
        <f t="shared" si="585"/>
        <v>0</v>
      </c>
      <c r="X109" s="373">
        <f t="shared" si="585"/>
        <v>0</v>
      </c>
      <c r="Y109" s="373"/>
      <c r="Z109" s="373">
        <f t="shared" si="585"/>
        <v>0</v>
      </c>
      <c r="AA109" s="403">
        <f t="shared" si="585"/>
        <v>0</v>
      </c>
      <c r="AB109" s="404">
        <f t="shared" si="585"/>
        <v>0</v>
      </c>
      <c r="AC109" s="405">
        <f t="shared" si="585"/>
        <v>0</v>
      </c>
      <c r="AD109" s="376"/>
      <c r="AE109" s="376">
        <f t="shared" si="585"/>
        <v>0</v>
      </c>
      <c r="AF109" s="403">
        <f t="shared" si="585"/>
        <v>0</v>
      </c>
      <c r="AG109" s="404">
        <f t="shared" si="585"/>
        <v>0</v>
      </c>
      <c r="AH109" s="405">
        <f t="shared" si="585"/>
        <v>0</v>
      </c>
      <c r="AI109" s="373"/>
      <c r="AJ109" s="376">
        <f t="shared" si="585"/>
        <v>0</v>
      </c>
      <c r="AK109" s="403">
        <f t="shared" si="585"/>
        <v>0</v>
      </c>
      <c r="AL109" s="404">
        <f t="shared" si="585"/>
        <v>0</v>
      </c>
      <c r="AM109" s="405">
        <f t="shared" si="585"/>
        <v>0</v>
      </c>
      <c r="AN109" s="373"/>
      <c r="AO109" s="405">
        <f t="shared" si="585"/>
        <v>0</v>
      </c>
      <c r="AP109" s="403">
        <f t="shared" si="585"/>
        <v>0</v>
      </c>
      <c r="AQ109" s="404">
        <f t="shared" si="585"/>
        <v>0</v>
      </c>
      <c r="AR109" s="405">
        <f t="shared" si="585"/>
        <v>0</v>
      </c>
      <c r="AS109" s="373"/>
      <c r="AT109" s="405">
        <f t="shared" si="585"/>
        <v>0</v>
      </c>
      <c r="AU109" s="375">
        <f t="shared" si="585"/>
        <v>0</v>
      </c>
      <c r="AV109" s="406">
        <f t="shared" si="585"/>
        <v>0</v>
      </c>
      <c r="AW109" s="405">
        <f t="shared" si="585"/>
        <v>0</v>
      </c>
      <c r="AX109" s="373"/>
      <c r="AY109" s="405">
        <f t="shared" si="585"/>
        <v>0</v>
      </c>
      <c r="AZ109" s="373">
        <f t="shared" si="585"/>
        <v>0</v>
      </c>
      <c r="BA109" s="373"/>
      <c r="BB109" s="609"/>
    </row>
    <row r="110" spans="1:54" ht="22.5" customHeight="1">
      <c r="A110" s="487" t="s">
        <v>364</v>
      </c>
      <c r="B110" s="489" t="s">
        <v>366</v>
      </c>
      <c r="C110" s="489"/>
      <c r="D110" s="142" t="s">
        <v>41</v>
      </c>
      <c r="E110" s="290">
        <f>E111+E112</f>
        <v>38980</v>
      </c>
      <c r="F110" s="290">
        <f>F111+F112</f>
        <v>0</v>
      </c>
      <c r="G110" s="291"/>
      <c r="H110" s="322">
        <f>H111+H112</f>
        <v>0</v>
      </c>
      <c r="I110" s="322">
        <f t="shared" ref="I110:AZ110" si="586">I111+I112</f>
        <v>0</v>
      </c>
      <c r="J110" s="322"/>
      <c r="K110" s="290">
        <f t="shared" si="586"/>
        <v>0</v>
      </c>
      <c r="L110" s="290">
        <f t="shared" si="586"/>
        <v>0</v>
      </c>
      <c r="M110" s="290"/>
      <c r="N110" s="322">
        <f t="shared" si="586"/>
        <v>3898</v>
      </c>
      <c r="O110" s="322">
        <f t="shared" si="586"/>
        <v>0</v>
      </c>
      <c r="P110" s="322"/>
      <c r="Q110" s="290">
        <f t="shared" si="586"/>
        <v>3898</v>
      </c>
      <c r="R110" s="290">
        <f t="shared" si="586"/>
        <v>0</v>
      </c>
      <c r="S110" s="290"/>
      <c r="T110" s="322">
        <f t="shared" si="586"/>
        <v>3898</v>
      </c>
      <c r="U110" s="322">
        <f t="shared" si="586"/>
        <v>0</v>
      </c>
      <c r="V110" s="322"/>
      <c r="W110" s="290">
        <f t="shared" si="586"/>
        <v>3898</v>
      </c>
      <c r="X110" s="290">
        <f t="shared" si="586"/>
        <v>0</v>
      </c>
      <c r="Y110" s="290"/>
      <c r="Z110" s="322">
        <f t="shared" si="586"/>
        <v>3898</v>
      </c>
      <c r="AA110" s="327">
        <f t="shared" si="586"/>
        <v>0</v>
      </c>
      <c r="AB110" s="328">
        <f t="shared" si="586"/>
        <v>0</v>
      </c>
      <c r="AC110" s="343">
        <f t="shared" si="586"/>
        <v>0</v>
      </c>
      <c r="AD110" s="339"/>
      <c r="AE110" s="292">
        <f t="shared" si="586"/>
        <v>3898</v>
      </c>
      <c r="AF110" s="293">
        <f t="shared" si="586"/>
        <v>0</v>
      </c>
      <c r="AG110" s="296">
        <f t="shared" si="586"/>
        <v>0</v>
      </c>
      <c r="AH110" s="295">
        <f t="shared" si="586"/>
        <v>0</v>
      </c>
      <c r="AI110" s="290"/>
      <c r="AJ110" s="339">
        <f t="shared" si="586"/>
        <v>3898</v>
      </c>
      <c r="AK110" s="327">
        <f t="shared" si="586"/>
        <v>0</v>
      </c>
      <c r="AL110" s="328">
        <f t="shared" si="586"/>
        <v>0</v>
      </c>
      <c r="AM110" s="343">
        <f t="shared" si="586"/>
        <v>0</v>
      </c>
      <c r="AN110" s="322"/>
      <c r="AO110" s="295">
        <f t="shared" si="586"/>
        <v>3898</v>
      </c>
      <c r="AP110" s="293">
        <f t="shared" si="586"/>
        <v>0</v>
      </c>
      <c r="AQ110" s="296">
        <f t="shared" si="586"/>
        <v>0</v>
      </c>
      <c r="AR110" s="295">
        <f t="shared" si="586"/>
        <v>0</v>
      </c>
      <c r="AS110" s="290"/>
      <c r="AT110" s="343">
        <f t="shared" si="586"/>
        <v>3898</v>
      </c>
      <c r="AU110" s="344">
        <f t="shared" si="586"/>
        <v>0</v>
      </c>
      <c r="AV110" s="329">
        <f t="shared" si="586"/>
        <v>0</v>
      </c>
      <c r="AW110" s="343">
        <f t="shared" si="586"/>
        <v>0</v>
      </c>
      <c r="AX110" s="322"/>
      <c r="AY110" s="295">
        <f t="shared" si="586"/>
        <v>3898</v>
      </c>
      <c r="AZ110" s="290">
        <f t="shared" si="586"/>
        <v>0</v>
      </c>
      <c r="BA110" s="290"/>
      <c r="BB110" s="529"/>
    </row>
    <row r="111" spans="1:54" ht="32.450000000000003" customHeight="1">
      <c r="A111" s="488"/>
      <c r="B111" s="490"/>
      <c r="C111" s="490"/>
      <c r="D111" s="158" t="s">
        <v>2</v>
      </c>
      <c r="E111" s="307">
        <f>H111+K111+N111+Q111+T111+W111+Z111+AE111+AJ111+AO111+AT111+AY111</f>
        <v>38980</v>
      </c>
      <c r="F111" s="307">
        <f t="shared" ref="F111:F113" si="587">I111+L111+O111+R111+U111+X111+AA111+AF111+AK111+AP111+AU111+AZ111</f>
        <v>0</v>
      </c>
      <c r="G111" s="407"/>
      <c r="H111" s="325"/>
      <c r="I111" s="325"/>
      <c r="J111" s="325"/>
      <c r="K111" s="307"/>
      <c r="L111" s="307"/>
      <c r="M111" s="307"/>
      <c r="N111" s="325">
        <v>3898</v>
      </c>
      <c r="O111" s="325"/>
      <c r="P111" s="325"/>
      <c r="Q111" s="307">
        <v>3898</v>
      </c>
      <c r="R111" s="307"/>
      <c r="S111" s="307"/>
      <c r="T111" s="325">
        <v>3898</v>
      </c>
      <c r="U111" s="325"/>
      <c r="V111" s="325"/>
      <c r="W111" s="307">
        <v>3898</v>
      </c>
      <c r="X111" s="307"/>
      <c r="Y111" s="307"/>
      <c r="Z111" s="325">
        <v>3898</v>
      </c>
      <c r="AA111" s="333"/>
      <c r="AB111" s="334"/>
      <c r="AC111" s="347"/>
      <c r="AD111" s="341"/>
      <c r="AE111" s="308">
        <v>3898</v>
      </c>
      <c r="AF111" s="309"/>
      <c r="AG111" s="312"/>
      <c r="AH111" s="311"/>
      <c r="AI111" s="307"/>
      <c r="AJ111" s="341">
        <v>3898</v>
      </c>
      <c r="AK111" s="333"/>
      <c r="AL111" s="334"/>
      <c r="AM111" s="347"/>
      <c r="AN111" s="325"/>
      <c r="AO111" s="311">
        <v>3898</v>
      </c>
      <c r="AP111" s="309"/>
      <c r="AQ111" s="312"/>
      <c r="AR111" s="311"/>
      <c r="AS111" s="307"/>
      <c r="AT111" s="347">
        <v>3898</v>
      </c>
      <c r="AU111" s="333"/>
      <c r="AV111" s="334"/>
      <c r="AW111" s="347"/>
      <c r="AX111" s="325"/>
      <c r="AY111" s="311">
        <v>3898</v>
      </c>
      <c r="AZ111" s="307"/>
      <c r="BA111" s="307"/>
      <c r="BB111" s="530"/>
    </row>
    <row r="112" spans="1:54" ht="22.5" customHeight="1">
      <c r="A112" s="488"/>
      <c r="B112" s="490"/>
      <c r="C112" s="490"/>
      <c r="D112" s="159" t="s">
        <v>43</v>
      </c>
      <c r="E112" s="307">
        <f>H112+K112+N112+Q112+T112+W112+Z112+AE112+AJ112+AO112+AT112+AY112</f>
        <v>0</v>
      </c>
      <c r="F112" s="307">
        <f t="shared" si="587"/>
        <v>0</v>
      </c>
      <c r="G112" s="407"/>
      <c r="H112" s="325"/>
      <c r="I112" s="325"/>
      <c r="J112" s="325"/>
      <c r="K112" s="307"/>
      <c r="L112" s="307"/>
      <c r="M112" s="307"/>
      <c r="N112" s="325"/>
      <c r="O112" s="325"/>
      <c r="P112" s="325"/>
      <c r="Q112" s="307"/>
      <c r="R112" s="307"/>
      <c r="S112" s="307"/>
      <c r="T112" s="325"/>
      <c r="U112" s="325"/>
      <c r="V112" s="325"/>
      <c r="W112" s="307"/>
      <c r="X112" s="307"/>
      <c r="Y112" s="307"/>
      <c r="Z112" s="325"/>
      <c r="AA112" s="333"/>
      <c r="AB112" s="334"/>
      <c r="AC112" s="347"/>
      <c r="AD112" s="341"/>
      <c r="AE112" s="308"/>
      <c r="AF112" s="309"/>
      <c r="AG112" s="312"/>
      <c r="AH112" s="311"/>
      <c r="AI112" s="307"/>
      <c r="AJ112" s="341"/>
      <c r="AK112" s="333"/>
      <c r="AL112" s="334"/>
      <c r="AM112" s="347"/>
      <c r="AN112" s="325"/>
      <c r="AO112" s="311"/>
      <c r="AP112" s="309"/>
      <c r="AQ112" s="312"/>
      <c r="AR112" s="311"/>
      <c r="AS112" s="307"/>
      <c r="AT112" s="347"/>
      <c r="AU112" s="408"/>
      <c r="AV112" s="335"/>
      <c r="AW112" s="347"/>
      <c r="AX112" s="325"/>
      <c r="AY112" s="311"/>
      <c r="AZ112" s="307"/>
      <c r="BA112" s="307"/>
      <c r="BB112" s="530"/>
    </row>
    <row r="113" spans="1:990" ht="25.15" customHeight="1">
      <c r="A113" s="488"/>
      <c r="B113" s="490"/>
      <c r="C113" s="490"/>
      <c r="D113" s="160" t="s">
        <v>264</v>
      </c>
      <c r="E113" s="249">
        <f>H113+K113+N113+Q113+T113+W113+Z113+AE113+AJ113+AO113+AT113+AY113</f>
        <v>0</v>
      </c>
      <c r="F113" s="249">
        <f t="shared" si="587"/>
        <v>0</v>
      </c>
      <c r="G113" s="306"/>
      <c r="H113" s="319"/>
      <c r="I113" s="319"/>
      <c r="J113" s="319"/>
      <c r="K113" s="249"/>
      <c r="L113" s="249"/>
      <c r="M113" s="249"/>
      <c r="N113" s="319"/>
      <c r="O113" s="319"/>
      <c r="P113" s="319"/>
      <c r="Q113" s="249"/>
      <c r="R113" s="249"/>
      <c r="S113" s="249"/>
      <c r="T113" s="319"/>
      <c r="U113" s="319"/>
      <c r="V113" s="319"/>
      <c r="W113" s="249"/>
      <c r="X113" s="249"/>
      <c r="Y113" s="249"/>
      <c r="Z113" s="319"/>
      <c r="AA113" s="336"/>
      <c r="AB113" s="337"/>
      <c r="AC113" s="348"/>
      <c r="AD113" s="342"/>
      <c r="AE113" s="305"/>
      <c r="AF113" s="313"/>
      <c r="AG113" s="316"/>
      <c r="AH113" s="315"/>
      <c r="AI113" s="249"/>
      <c r="AJ113" s="342"/>
      <c r="AK113" s="336"/>
      <c r="AL113" s="337"/>
      <c r="AM113" s="348"/>
      <c r="AN113" s="319"/>
      <c r="AO113" s="315"/>
      <c r="AP113" s="313"/>
      <c r="AQ113" s="316"/>
      <c r="AR113" s="315"/>
      <c r="AS113" s="249"/>
      <c r="AT113" s="348"/>
      <c r="AU113" s="349"/>
      <c r="AV113" s="338"/>
      <c r="AW113" s="348"/>
      <c r="AX113" s="319"/>
      <c r="AY113" s="315"/>
      <c r="AZ113" s="249"/>
      <c r="BA113" s="249"/>
      <c r="BB113" s="530"/>
    </row>
    <row r="114" spans="1:990" s="147" customFormat="1" ht="22.15" customHeight="1">
      <c r="A114" s="611" t="s">
        <v>7</v>
      </c>
      <c r="B114" s="491" t="s">
        <v>365</v>
      </c>
      <c r="C114" s="491" t="s">
        <v>328</v>
      </c>
      <c r="D114" s="218" t="s">
        <v>41</v>
      </c>
      <c r="E114" s="243">
        <f t="shared" ref="E114:F114" si="588">E115+E116</f>
        <v>1010</v>
      </c>
      <c r="F114" s="243">
        <f t="shared" si="588"/>
        <v>0</v>
      </c>
      <c r="G114" s="365">
        <f>(F114/E114)*100</f>
        <v>0</v>
      </c>
      <c r="H114" s="243">
        <f>H115+H116</f>
        <v>0</v>
      </c>
      <c r="I114" s="243">
        <f t="shared" ref="I114:AZ114" si="589">I115+I116</f>
        <v>0</v>
      </c>
      <c r="J114" s="243"/>
      <c r="K114" s="243">
        <f t="shared" si="589"/>
        <v>0</v>
      </c>
      <c r="L114" s="243">
        <f t="shared" si="589"/>
        <v>0</v>
      </c>
      <c r="M114" s="243"/>
      <c r="N114" s="243">
        <f t="shared" si="589"/>
        <v>252.5</v>
      </c>
      <c r="O114" s="243">
        <f t="shared" si="589"/>
        <v>0</v>
      </c>
      <c r="P114" s="366"/>
      <c r="Q114" s="243">
        <f t="shared" si="589"/>
        <v>0</v>
      </c>
      <c r="R114" s="243">
        <f t="shared" si="589"/>
        <v>0</v>
      </c>
      <c r="S114" s="243"/>
      <c r="T114" s="243">
        <f t="shared" si="589"/>
        <v>0</v>
      </c>
      <c r="U114" s="243">
        <f t="shared" si="589"/>
        <v>0</v>
      </c>
      <c r="V114" s="243"/>
      <c r="W114" s="243">
        <f t="shared" si="589"/>
        <v>252.5</v>
      </c>
      <c r="X114" s="243">
        <f t="shared" si="589"/>
        <v>0</v>
      </c>
      <c r="Y114" s="243"/>
      <c r="Z114" s="243">
        <f t="shared" si="589"/>
        <v>0</v>
      </c>
      <c r="AA114" s="390">
        <f t="shared" si="589"/>
        <v>0</v>
      </c>
      <c r="AB114" s="393">
        <f t="shared" si="589"/>
        <v>0</v>
      </c>
      <c r="AC114" s="243">
        <f t="shared" si="589"/>
        <v>0</v>
      </c>
      <c r="AD114" s="366"/>
      <c r="AE114" s="243">
        <f t="shared" si="589"/>
        <v>0</v>
      </c>
      <c r="AF114" s="390">
        <f t="shared" si="589"/>
        <v>0</v>
      </c>
      <c r="AG114" s="393">
        <f t="shared" si="589"/>
        <v>0</v>
      </c>
      <c r="AH114" s="367">
        <f t="shared" si="589"/>
        <v>0</v>
      </c>
      <c r="AI114" s="366"/>
      <c r="AJ114" s="243">
        <f t="shared" si="589"/>
        <v>252.5</v>
      </c>
      <c r="AK114" s="390">
        <f t="shared" si="589"/>
        <v>0</v>
      </c>
      <c r="AL114" s="393">
        <f t="shared" si="589"/>
        <v>0</v>
      </c>
      <c r="AM114" s="367">
        <f t="shared" si="589"/>
        <v>0</v>
      </c>
      <c r="AN114" s="366"/>
      <c r="AO114" s="409">
        <f t="shared" si="589"/>
        <v>0</v>
      </c>
      <c r="AP114" s="391">
        <f t="shared" si="589"/>
        <v>0</v>
      </c>
      <c r="AQ114" s="393">
        <f t="shared" si="589"/>
        <v>0</v>
      </c>
      <c r="AR114" s="243">
        <f t="shared" si="589"/>
        <v>0</v>
      </c>
      <c r="AS114" s="243"/>
      <c r="AT114" s="243">
        <f t="shared" si="589"/>
        <v>0</v>
      </c>
      <c r="AU114" s="366">
        <f t="shared" si="589"/>
        <v>0</v>
      </c>
      <c r="AV114" s="393">
        <f t="shared" si="589"/>
        <v>0</v>
      </c>
      <c r="AW114" s="367">
        <f t="shared" si="589"/>
        <v>0</v>
      </c>
      <c r="AX114" s="366"/>
      <c r="AY114" s="243">
        <f t="shared" si="589"/>
        <v>252.5</v>
      </c>
      <c r="AZ114" s="367">
        <f t="shared" si="589"/>
        <v>0</v>
      </c>
      <c r="BA114" s="366"/>
      <c r="BB114" s="493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95"/>
      <c r="HP114" s="95"/>
      <c r="HQ114" s="95"/>
      <c r="HR114" s="95"/>
      <c r="HS114" s="95"/>
      <c r="HT114" s="95"/>
      <c r="HU114" s="95"/>
      <c r="HV114" s="95"/>
      <c r="HW114" s="95"/>
      <c r="HX114" s="95"/>
      <c r="HY114" s="95"/>
      <c r="HZ114" s="95"/>
      <c r="IA114" s="95"/>
      <c r="IB114" s="95"/>
      <c r="IC114" s="95"/>
      <c r="ID114" s="95"/>
      <c r="IE114" s="95"/>
      <c r="IF114" s="95"/>
      <c r="IG114" s="95"/>
      <c r="IH114" s="95"/>
      <c r="II114" s="95"/>
      <c r="IJ114" s="95"/>
      <c r="IK114" s="95"/>
      <c r="IL114" s="95"/>
      <c r="IM114" s="95"/>
      <c r="IN114" s="95"/>
      <c r="IO114" s="95"/>
      <c r="IP114" s="95"/>
      <c r="IQ114" s="95"/>
      <c r="IR114" s="95"/>
      <c r="IS114" s="95"/>
      <c r="IT114" s="95"/>
      <c r="IU114" s="95"/>
      <c r="IV114" s="95"/>
      <c r="IW114" s="95"/>
      <c r="IX114" s="95"/>
      <c r="IY114" s="95"/>
      <c r="IZ114" s="95"/>
      <c r="JA114" s="95"/>
      <c r="JB114" s="95"/>
      <c r="JC114" s="95"/>
      <c r="JD114" s="95"/>
      <c r="JE114" s="95"/>
      <c r="JF114" s="95"/>
      <c r="JG114" s="95"/>
      <c r="JH114" s="95"/>
      <c r="JI114" s="95"/>
      <c r="JJ114" s="95"/>
      <c r="JK114" s="95"/>
      <c r="JL114" s="95"/>
      <c r="JM114" s="95"/>
      <c r="JN114" s="95"/>
      <c r="JO114" s="95"/>
      <c r="JP114" s="95"/>
      <c r="JQ114" s="95"/>
      <c r="JR114" s="95"/>
      <c r="JS114" s="95"/>
      <c r="JT114" s="95"/>
      <c r="JU114" s="95"/>
      <c r="JV114" s="95"/>
      <c r="JW114" s="95"/>
      <c r="JX114" s="95"/>
      <c r="JY114" s="95"/>
      <c r="JZ114" s="95"/>
      <c r="KA114" s="95"/>
      <c r="KB114" s="95"/>
      <c r="KC114" s="95"/>
      <c r="KD114" s="95"/>
      <c r="KE114" s="95"/>
      <c r="KF114" s="95"/>
      <c r="KG114" s="95"/>
      <c r="KH114" s="95"/>
      <c r="KI114" s="95"/>
      <c r="KJ114" s="95"/>
      <c r="KK114" s="95"/>
      <c r="KL114" s="95"/>
      <c r="KM114" s="95"/>
      <c r="KN114" s="95"/>
      <c r="KO114" s="95"/>
      <c r="KP114" s="95"/>
      <c r="KQ114" s="95"/>
      <c r="KR114" s="95"/>
      <c r="KS114" s="95"/>
      <c r="KT114" s="95"/>
      <c r="KU114" s="95"/>
      <c r="KV114" s="95"/>
      <c r="KW114" s="95"/>
      <c r="KX114" s="95"/>
      <c r="KY114" s="95"/>
      <c r="KZ114" s="95"/>
      <c r="LA114" s="95"/>
      <c r="LB114" s="95"/>
      <c r="LC114" s="95"/>
      <c r="LD114" s="95"/>
      <c r="LE114" s="95"/>
      <c r="LF114" s="95"/>
      <c r="LG114" s="95"/>
      <c r="LH114" s="95"/>
      <c r="LI114" s="95"/>
      <c r="LJ114" s="95"/>
      <c r="LK114" s="95"/>
      <c r="LL114" s="95"/>
      <c r="LM114" s="95"/>
      <c r="LN114" s="95"/>
      <c r="LO114" s="95"/>
      <c r="LP114" s="95"/>
      <c r="LQ114" s="95"/>
      <c r="LR114" s="95"/>
      <c r="LS114" s="95"/>
      <c r="LT114" s="95"/>
      <c r="LU114" s="95"/>
      <c r="LV114" s="95"/>
      <c r="LW114" s="95"/>
      <c r="LX114" s="95"/>
      <c r="LY114" s="95"/>
      <c r="LZ114" s="95"/>
      <c r="MA114" s="95"/>
      <c r="MB114" s="95"/>
      <c r="MC114" s="95"/>
      <c r="MD114" s="95"/>
      <c r="ME114" s="95"/>
      <c r="MF114" s="95"/>
      <c r="MG114" s="95"/>
      <c r="MH114" s="95"/>
      <c r="MI114" s="95"/>
      <c r="MJ114" s="95"/>
      <c r="MK114" s="95"/>
      <c r="ML114" s="95"/>
      <c r="MM114" s="95"/>
      <c r="MN114" s="95"/>
      <c r="MO114" s="95"/>
      <c r="MP114" s="95"/>
      <c r="MQ114" s="95"/>
      <c r="MR114" s="95"/>
      <c r="MS114" s="95"/>
      <c r="MT114" s="95"/>
      <c r="MU114" s="95"/>
      <c r="MV114" s="95"/>
      <c r="MW114" s="95"/>
      <c r="MX114" s="95"/>
      <c r="MY114" s="95"/>
      <c r="MZ114" s="95"/>
      <c r="NA114" s="95"/>
      <c r="NB114" s="95"/>
      <c r="NC114" s="95"/>
      <c r="ND114" s="95"/>
      <c r="NE114" s="95"/>
      <c r="NF114" s="95"/>
      <c r="NG114" s="95"/>
      <c r="NH114" s="95"/>
      <c r="NI114" s="95"/>
      <c r="NJ114" s="95"/>
      <c r="NK114" s="95"/>
      <c r="NL114" s="95"/>
      <c r="NM114" s="95"/>
      <c r="NN114" s="95"/>
      <c r="NO114" s="95"/>
      <c r="NP114" s="95"/>
      <c r="NQ114" s="95"/>
      <c r="NR114" s="95"/>
      <c r="NS114" s="95"/>
      <c r="NT114" s="95"/>
      <c r="NU114" s="95"/>
      <c r="NV114" s="95"/>
      <c r="NW114" s="95"/>
      <c r="NX114" s="95"/>
      <c r="NY114" s="95"/>
      <c r="NZ114" s="95"/>
      <c r="OA114" s="95"/>
      <c r="OB114" s="95"/>
      <c r="OC114" s="95"/>
      <c r="OD114" s="95"/>
      <c r="OE114" s="95"/>
      <c r="OF114" s="95"/>
      <c r="OG114" s="95"/>
      <c r="OH114" s="95"/>
      <c r="OI114" s="95"/>
      <c r="OJ114" s="95"/>
      <c r="OK114" s="95"/>
      <c r="OL114" s="95"/>
      <c r="OM114" s="95"/>
      <c r="ON114" s="95"/>
      <c r="OO114" s="95"/>
      <c r="OP114" s="95"/>
      <c r="OQ114" s="95"/>
      <c r="OR114" s="95"/>
      <c r="OS114" s="95"/>
      <c r="OT114" s="95"/>
      <c r="OU114" s="95"/>
      <c r="OV114" s="95"/>
      <c r="OW114" s="95"/>
      <c r="OX114" s="95"/>
      <c r="OY114" s="95"/>
      <c r="OZ114" s="95"/>
      <c r="PA114" s="95"/>
      <c r="PB114" s="95"/>
      <c r="PC114" s="95"/>
      <c r="PD114" s="95"/>
      <c r="PE114" s="95"/>
      <c r="PF114" s="95"/>
      <c r="PG114" s="95"/>
      <c r="PH114" s="95"/>
      <c r="PI114" s="95"/>
      <c r="PJ114" s="95"/>
      <c r="PK114" s="95"/>
      <c r="PL114" s="95"/>
      <c r="PM114" s="95"/>
      <c r="PN114" s="95"/>
      <c r="PO114" s="95"/>
      <c r="PP114" s="95"/>
      <c r="PQ114" s="95"/>
      <c r="PR114" s="95"/>
      <c r="PS114" s="95"/>
      <c r="PT114" s="95"/>
      <c r="PU114" s="95"/>
      <c r="PV114" s="95"/>
      <c r="PW114" s="95"/>
      <c r="PX114" s="95"/>
      <c r="PY114" s="95"/>
      <c r="PZ114" s="95"/>
      <c r="QA114" s="95"/>
      <c r="QB114" s="95"/>
      <c r="QC114" s="95"/>
      <c r="QD114" s="95"/>
      <c r="QE114" s="95"/>
      <c r="QF114" s="95"/>
      <c r="QG114" s="95"/>
      <c r="QH114" s="95"/>
      <c r="QI114" s="95"/>
      <c r="QJ114" s="95"/>
      <c r="QK114" s="95"/>
      <c r="QL114" s="95"/>
      <c r="QM114" s="95"/>
      <c r="QN114" s="95"/>
      <c r="QO114" s="95"/>
      <c r="QP114" s="95"/>
      <c r="QQ114" s="95"/>
      <c r="QR114" s="95"/>
      <c r="QS114" s="95"/>
      <c r="QT114" s="95"/>
      <c r="QU114" s="95"/>
      <c r="QV114" s="95"/>
      <c r="QW114" s="95"/>
      <c r="QX114" s="95"/>
      <c r="QY114" s="95"/>
      <c r="QZ114" s="95"/>
      <c r="RA114" s="95"/>
      <c r="RB114" s="95"/>
      <c r="RC114" s="95"/>
      <c r="RD114" s="95"/>
      <c r="RE114" s="95"/>
      <c r="RF114" s="95"/>
      <c r="RG114" s="95"/>
      <c r="RH114" s="95"/>
      <c r="RI114" s="95"/>
      <c r="RJ114" s="95"/>
      <c r="RK114" s="95"/>
      <c r="RL114" s="95"/>
      <c r="RM114" s="95"/>
      <c r="RN114" s="95"/>
      <c r="RO114" s="95"/>
      <c r="RP114" s="95"/>
      <c r="RQ114" s="95"/>
      <c r="RR114" s="95"/>
      <c r="RS114" s="95"/>
      <c r="RT114" s="95"/>
      <c r="RU114" s="95"/>
      <c r="RV114" s="95"/>
      <c r="RW114" s="95"/>
      <c r="RX114" s="95"/>
      <c r="RY114" s="95"/>
      <c r="RZ114" s="95"/>
      <c r="SA114" s="95"/>
      <c r="SB114" s="95"/>
      <c r="SC114" s="95"/>
      <c r="SD114" s="95"/>
      <c r="SE114" s="95"/>
      <c r="SF114" s="95"/>
      <c r="SG114" s="95"/>
      <c r="SH114" s="95"/>
      <c r="SI114" s="95"/>
      <c r="SJ114" s="95"/>
      <c r="SK114" s="95"/>
      <c r="SL114" s="95"/>
      <c r="SM114" s="95"/>
      <c r="SN114" s="95"/>
      <c r="SO114" s="95"/>
      <c r="SP114" s="95"/>
      <c r="SQ114" s="95"/>
      <c r="SR114" s="95"/>
      <c r="SS114" s="95"/>
      <c r="ST114" s="95"/>
      <c r="SU114" s="95"/>
      <c r="SV114" s="95"/>
      <c r="SW114" s="95"/>
      <c r="SX114" s="95"/>
      <c r="SY114" s="95"/>
      <c r="SZ114" s="95"/>
      <c r="TA114" s="95"/>
      <c r="TB114" s="95"/>
      <c r="TC114" s="95"/>
      <c r="TD114" s="95"/>
      <c r="TE114" s="95"/>
      <c r="TF114" s="95"/>
      <c r="TG114" s="95"/>
      <c r="TH114" s="95"/>
      <c r="TI114" s="95"/>
      <c r="TJ114" s="95"/>
      <c r="TK114" s="95"/>
      <c r="TL114" s="95"/>
      <c r="TM114" s="95"/>
      <c r="TN114" s="95"/>
      <c r="TO114" s="95"/>
      <c r="TP114" s="95"/>
      <c r="TQ114" s="95"/>
      <c r="TR114" s="95"/>
      <c r="TS114" s="95"/>
      <c r="TT114" s="95"/>
      <c r="TU114" s="95"/>
      <c r="TV114" s="95"/>
      <c r="TW114" s="95"/>
      <c r="TX114" s="95"/>
      <c r="TY114" s="95"/>
      <c r="TZ114" s="95"/>
      <c r="UA114" s="95"/>
      <c r="UB114" s="95"/>
      <c r="UC114" s="95"/>
      <c r="UD114" s="95"/>
      <c r="UE114" s="95"/>
      <c r="UF114" s="95"/>
      <c r="UG114" s="95"/>
      <c r="UH114" s="95"/>
      <c r="UI114" s="95"/>
      <c r="UJ114" s="95"/>
      <c r="UK114" s="95"/>
      <c r="UL114" s="95"/>
      <c r="UM114" s="95"/>
      <c r="UN114" s="95"/>
      <c r="UO114" s="95"/>
      <c r="UP114" s="95"/>
      <c r="UQ114" s="95"/>
      <c r="UR114" s="95"/>
      <c r="US114" s="95"/>
      <c r="UT114" s="95"/>
      <c r="UU114" s="95"/>
      <c r="UV114" s="95"/>
      <c r="UW114" s="95"/>
      <c r="UX114" s="95"/>
      <c r="UY114" s="95"/>
      <c r="UZ114" s="95"/>
      <c r="VA114" s="95"/>
      <c r="VB114" s="95"/>
      <c r="VC114" s="95"/>
      <c r="VD114" s="95"/>
      <c r="VE114" s="95"/>
      <c r="VF114" s="95"/>
      <c r="VG114" s="95"/>
      <c r="VH114" s="95"/>
      <c r="VI114" s="95"/>
      <c r="VJ114" s="95"/>
      <c r="VK114" s="95"/>
      <c r="VL114" s="95"/>
      <c r="VM114" s="95"/>
      <c r="VN114" s="95"/>
      <c r="VO114" s="95"/>
      <c r="VP114" s="95"/>
      <c r="VQ114" s="95"/>
      <c r="VR114" s="95"/>
      <c r="VS114" s="95"/>
      <c r="VT114" s="95"/>
      <c r="VU114" s="95"/>
      <c r="VV114" s="95"/>
      <c r="VW114" s="95"/>
      <c r="VX114" s="95"/>
      <c r="VY114" s="95"/>
      <c r="VZ114" s="95"/>
      <c r="WA114" s="95"/>
      <c r="WB114" s="95"/>
      <c r="WC114" s="95"/>
      <c r="WD114" s="95"/>
      <c r="WE114" s="95"/>
      <c r="WF114" s="95"/>
      <c r="WG114" s="95"/>
      <c r="WH114" s="95"/>
      <c r="WI114" s="95"/>
      <c r="WJ114" s="95"/>
      <c r="WK114" s="95"/>
      <c r="WL114" s="95"/>
      <c r="WM114" s="95"/>
      <c r="WN114" s="95"/>
      <c r="WO114" s="95"/>
      <c r="WP114" s="95"/>
      <c r="WQ114" s="95"/>
      <c r="WR114" s="95"/>
      <c r="WS114" s="95"/>
      <c r="WT114" s="95"/>
      <c r="WU114" s="95"/>
      <c r="WV114" s="95"/>
      <c r="WW114" s="95"/>
      <c r="WX114" s="95"/>
      <c r="WY114" s="95"/>
      <c r="WZ114" s="95"/>
      <c r="XA114" s="95"/>
      <c r="XB114" s="95"/>
      <c r="XC114" s="95"/>
      <c r="XD114" s="95"/>
      <c r="XE114" s="95"/>
      <c r="XF114" s="95"/>
      <c r="XG114" s="95"/>
      <c r="XH114" s="95"/>
      <c r="XI114" s="95"/>
      <c r="XJ114" s="95"/>
      <c r="XK114" s="95"/>
      <c r="XL114" s="95"/>
      <c r="XM114" s="95"/>
      <c r="XN114" s="95"/>
      <c r="XO114" s="95"/>
      <c r="XP114" s="95"/>
      <c r="XQ114" s="95"/>
      <c r="XR114" s="95"/>
      <c r="XS114" s="95"/>
      <c r="XT114" s="95"/>
      <c r="XU114" s="95"/>
      <c r="XV114" s="95"/>
      <c r="XW114" s="95"/>
      <c r="XX114" s="95"/>
      <c r="XY114" s="95"/>
      <c r="XZ114" s="95"/>
      <c r="YA114" s="95"/>
      <c r="YB114" s="95"/>
      <c r="YC114" s="95"/>
      <c r="YD114" s="95"/>
      <c r="YE114" s="95"/>
      <c r="YF114" s="95"/>
      <c r="YG114" s="95"/>
      <c r="YH114" s="95"/>
      <c r="YI114" s="95"/>
      <c r="YJ114" s="95"/>
      <c r="YK114" s="95"/>
      <c r="YL114" s="95"/>
      <c r="YM114" s="95"/>
      <c r="YN114" s="95"/>
      <c r="YO114" s="95"/>
      <c r="YP114" s="95"/>
      <c r="YQ114" s="95"/>
      <c r="YR114" s="95"/>
      <c r="YS114" s="95"/>
      <c r="YT114" s="95"/>
      <c r="YU114" s="95"/>
      <c r="YV114" s="95"/>
      <c r="YW114" s="95"/>
      <c r="YX114" s="95"/>
      <c r="YY114" s="95"/>
      <c r="YZ114" s="95"/>
      <c r="ZA114" s="95"/>
      <c r="ZB114" s="95"/>
      <c r="ZC114" s="95"/>
      <c r="ZD114" s="95"/>
      <c r="ZE114" s="95"/>
      <c r="ZF114" s="95"/>
      <c r="ZG114" s="95"/>
      <c r="ZH114" s="95"/>
      <c r="ZI114" s="95"/>
      <c r="ZJ114" s="95"/>
      <c r="ZK114" s="95"/>
      <c r="ZL114" s="95"/>
      <c r="ZM114" s="95"/>
      <c r="ZN114" s="95"/>
      <c r="ZO114" s="95"/>
      <c r="ZP114" s="95"/>
      <c r="ZQ114" s="95"/>
      <c r="ZR114" s="95"/>
      <c r="ZS114" s="95"/>
      <c r="ZT114" s="95"/>
      <c r="ZU114" s="95"/>
      <c r="ZV114" s="95"/>
      <c r="ZW114" s="95"/>
      <c r="ZX114" s="95"/>
      <c r="ZY114" s="95"/>
      <c r="ZZ114" s="95"/>
      <c r="AAA114" s="95"/>
      <c r="AAB114" s="95"/>
      <c r="AAC114" s="95"/>
      <c r="AAD114" s="95"/>
      <c r="AAE114" s="95"/>
      <c r="AAF114" s="95"/>
      <c r="AAG114" s="95"/>
      <c r="AAH114" s="95"/>
      <c r="AAI114" s="95"/>
      <c r="AAJ114" s="95"/>
      <c r="AAK114" s="95"/>
      <c r="AAL114" s="95"/>
      <c r="AAM114" s="95"/>
      <c r="AAN114" s="95"/>
      <c r="AAO114" s="95"/>
      <c r="AAP114" s="95"/>
      <c r="AAQ114" s="95"/>
      <c r="AAR114" s="95"/>
      <c r="AAS114" s="95"/>
      <c r="AAT114" s="95"/>
      <c r="AAU114" s="95"/>
      <c r="AAV114" s="95"/>
      <c r="AAW114" s="95"/>
      <c r="AAX114" s="95"/>
      <c r="AAY114" s="95"/>
      <c r="AAZ114" s="95"/>
      <c r="ABA114" s="95"/>
      <c r="ABB114" s="95"/>
      <c r="ABC114" s="95"/>
      <c r="ABD114" s="95"/>
      <c r="ABE114" s="95"/>
      <c r="ABF114" s="95"/>
      <c r="ABG114" s="95"/>
      <c r="ABH114" s="95"/>
      <c r="ABI114" s="95"/>
      <c r="ABJ114" s="95"/>
      <c r="ABK114" s="95"/>
      <c r="ABL114" s="95"/>
      <c r="ABM114" s="95"/>
      <c r="ABN114" s="95"/>
      <c r="ABO114" s="95"/>
      <c r="ABP114" s="95"/>
      <c r="ABQ114" s="95"/>
      <c r="ABR114" s="95"/>
      <c r="ABS114" s="95"/>
      <c r="ABT114" s="95"/>
      <c r="ABU114" s="95"/>
      <c r="ABV114" s="95"/>
      <c r="ABW114" s="95"/>
      <c r="ABX114" s="95"/>
      <c r="ABY114" s="95"/>
      <c r="ABZ114" s="95"/>
      <c r="ACA114" s="95"/>
      <c r="ACB114" s="95"/>
      <c r="ACC114" s="95"/>
      <c r="ACD114" s="95"/>
      <c r="ACE114" s="95"/>
      <c r="ACF114" s="95"/>
      <c r="ACG114" s="95"/>
      <c r="ACH114" s="95"/>
      <c r="ACI114" s="95"/>
      <c r="ACJ114" s="95"/>
      <c r="ACK114" s="95"/>
      <c r="ACL114" s="95"/>
      <c r="ACM114" s="95"/>
      <c r="ACN114" s="95"/>
      <c r="ACO114" s="95"/>
      <c r="ACP114" s="95"/>
      <c r="ACQ114" s="95"/>
      <c r="ACR114" s="95"/>
      <c r="ACS114" s="95"/>
      <c r="ACT114" s="95"/>
      <c r="ACU114" s="95"/>
      <c r="ACV114" s="95"/>
      <c r="ACW114" s="95"/>
      <c r="ACX114" s="95"/>
      <c r="ACY114" s="95"/>
      <c r="ACZ114" s="95"/>
      <c r="ADA114" s="95"/>
      <c r="ADB114" s="95"/>
      <c r="ADC114" s="95"/>
      <c r="ADD114" s="95"/>
      <c r="ADE114" s="95"/>
      <c r="ADF114" s="95"/>
      <c r="ADG114" s="95"/>
      <c r="ADH114" s="95"/>
      <c r="ADI114" s="95"/>
      <c r="ADJ114" s="95"/>
      <c r="ADK114" s="95"/>
      <c r="ADL114" s="95"/>
      <c r="ADM114" s="95"/>
      <c r="ADN114" s="95"/>
      <c r="ADO114" s="95"/>
      <c r="ADP114" s="95"/>
      <c r="ADQ114" s="95"/>
      <c r="ADR114" s="95"/>
      <c r="ADS114" s="95"/>
      <c r="ADT114" s="95"/>
      <c r="ADU114" s="95"/>
      <c r="ADV114" s="95"/>
      <c r="ADW114" s="95"/>
      <c r="ADX114" s="95"/>
      <c r="ADY114" s="95"/>
      <c r="ADZ114" s="95"/>
      <c r="AEA114" s="95"/>
      <c r="AEB114" s="95"/>
      <c r="AEC114" s="95"/>
      <c r="AED114" s="95"/>
      <c r="AEE114" s="95"/>
      <c r="AEF114" s="95"/>
      <c r="AEG114" s="95"/>
      <c r="AEH114" s="95"/>
      <c r="AEI114" s="95"/>
      <c r="AEJ114" s="95"/>
      <c r="AEK114" s="95"/>
      <c r="AEL114" s="95"/>
      <c r="AEM114" s="95"/>
      <c r="AEN114" s="95"/>
      <c r="AEO114" s="95"/>
      <c r="AEP114" s="95"/>
      <c r="AEQ114" s="95"/>
      <c r="AER114" s="95"/>
      <c r="AES114" s="95"/>
      <c r="AET114" s="95"/>
      <c r="AEU114" s="95"/>
      <c r="AEV114" s="95"/>
      <c r="AEW114" s="95"/>
      <c r="AEX114" s="95"/>
      <c r="AEY114" s="95"/>
      <c r="AEZ114" s="95"/>
      <c r="AFA114" s="95"/>
      <c r="AFB114" s="95"/>
      <c r="AFC114" s="95"/>
      <c r="AFD114" s="95"/>
      <c r="AFE114" s="95"/>
      <c r="AFF114" s="95"/>
      <c r="AFG114" s="95"/>
      <c r="AFH114" s="95"/>
      <c r="AFI114" s="95"/>
      <c r="AFJ114" s="95"/>
      <c r="AFK114" s="95"/>
      <c r="AFL114" s="95"/>
      <c r="AFM114" s="95"/>
      <c r="AFN114" s="95"/>
      <c r="AFO114" s="95"/>
      <c r="AFP114" s="95"/>
      <c r="AFQ114" s="95"/>
      <c r="AFR114" s="95"/>
      <c r="AFS114" s="95"/>
      <c r="AFT114" s="95"/>
      <c r="AFU114" s="95"/>
      <c r="AFV114" s="95"/>
      <c r="AFW114" s="95"/>
      <c r="AFX114" s="95"/>
      <c r="AFY114" s="95"/>
      <c r="AFZ114" s="95"/>
      <c r="AGA114" s="95"/>
      <c r="AGB114" s="95"/>
      <c r="AGC114" s="95"/>
      <c r="AGD114" s="95"/>
      <c r="AGE114" s="95"/>
      <c r="AGF114" s="95"/>
      <c r="AGG114" s="95"/>
      <c r="AGH114" s="95"/>
      <c r="AGI114" s="95"/>
      <c r="AGJ114" s="95"/>
      <c r="AGK114" s="95"/>
      <c r="AGL114" s="95"/>
      <c r="AGM114" s="95"/>
      <c r="AGN114" s="95"/>
      <c r="AGO114" s="95"/>
      <c r="AGP114" s="95"/>
      <c r="AGQ114" s="95"/>
      <c r="AGR114" s="95"/>
      <c r="AGS114" s="95"/>
      <c r="AGT114" s="95"/>
      <c r="AGU114" s="95"/>
      <c r="AGV114" s="95"/>
      <c r="AGW114" s="95"/>
      <c r="AGX114" s="95"/>
      <c r="AGY114" s="95"/>
      <c r="AGZ114" s="95"/>
      <c r="AHA114" s="95"/>
      <c r="AHB114" s="95"/>
      <c r="AHC114" s="95"/>
      <c r="AHD114" s="95"/>
      <c r="AHE114" s="95"/>
      <c r="AHF114" s="95"/>
      <c r="AHG114" s="95"/>
      <c r="AHH114" s="95"/>
      <c r="AHI114" s="95"/>
      <c r="AHJ114" s="95"/>
      <c r="AHK114" s="95"/>
      <c r="AHL114" s="95"/>
      <c r="AHM114" s="95"/>
      <c r="AHN114" s="95"/>
      <c r="AHO114" s="95"/>
      <c r="AHP114" s="95"/>
      <c r="AHQ114" s="95"/>
      <c r="AHR114" s="95"/>
      <c r="AHS114" s="95"/>
      <c r="AHT114" s="95"/>
      <c r="AHU114" s="95"/>
      <c r="AHV114" s="95"/>
      <c r="AHW114" s="95"/>
      <c r="AHX114" s="95"/>
      <c r="AHY114" s="95"/>
      <c r="AHZ114" s="95"/>
      <c r="AIA114" s="95"/>
      <c r="AIB114" s="95"/>
      <c r="AIC114" s="95"/>
      <c r="AID114" s="95"/>
      <c r="AIE114" s="95"/>
      <c r="AIF114" s="95"/>
      <c r="AIG114" s="95"/>
      <c r="AIH114" s="95"/>
      <c r="AII114" s="95"/>
      <c r="AIJ114" s="95"/>
      <c r="AIK114" s="95"/>
      <c r="AIL114" s="95"/>
      <c r="AIM114" s="95"/>
      <c r="AIN114" s="95"/>
      <c r="AIO114" s="95"/>
      <c r="AIP114" s="95"/>
      <c r="AIQ114" s="95"/>
      <c r="AIR114" s="95"/>
      <c r="AIS114" s="95"/>
      <c r="AIT114" s="95"/>
      <c r="AIU114" s="95"/>
      <c r="AIV114" s="95"/>
      <c r="AIW114" s="95"/>
      <c r="AIX114" s="95"/>
      <c r="AIY114" s="95"/>
      <c r="AIZ114" s="95"/>
      <c r="AJA114" s="95"/>
      <c r="AJB114" s="95"/>
      <c r="AJC114" s="95"/>
      <c r="AJD114" s="95"/>
      <c r="AJE114" s="95"/>
      <c r="AJF114" s="95"/>
      <c r="AJG114" s="95"/>
      <c r="AJH114" s="95"/>
      <c r="AJI114" s="95"/>
      <c r="AJJ114" s="95"/>
      <c r="AJK114" s="95"/>
      <c r="AJL114" s="95"/>
      <c r="AJM114" s="95"/>
      <c r="AJN114" s="95"/>
      <c r="AJO114" s="95"/>
      <c r="AJP114" s="95"/>
      <c r="AJQ114" s="95"/>
      <c r="AJR114" s="95"/>
      <c r="AJS114" s="95"/>
      <c r="AJT114" s="95"/>
      <c r="AJU114" s="95"/>
      <c r="AJV114" s="95"/>
      <c r="AJW114" s="95"/>
      <c r="AJX114" s="95"/>
      <c r="AJY114" s="95"/>
      <c r="AJZ114" s="95"/>
      <c r="AKA114" s="95"/>
      <c r="AKB114" s="95"/>
      <c r="AKC114" s="95"/>
      <c r="AKD114" s="95"/>
      <c r="AKE114" s="95"/>
      <c r="AKF114" s="95"/>
      <c r="AKG114" s="95"/>
      <c r="AKH114" s="95"/>
      <c r="AKI114" s="95"/>
      <c r="AKJ114" s="95"/>
      <c r="AKK114" s="95"/>
      <c r="AKL114" s="95"/>
      <c r="AKM114" s="95"/>
      <c r="AKN114" s="95"/>
      <c r="AKO114" s="95"/>
      <c r="AKP114" s="95"/>
      <c r="AKQ114" s="95"/>
      <c r="AKR114" s="95"/>
      <c r="AKS114" s="95"/>
      <c r="AKT114" s="95"/>
      <c r="AKU114" s="95"/>
      <c r="AKV114" s="95"/>
      <c r="AKW114" s="95"/>
      <c r="AKX114" s="95"/>
      <c r="AKY114" s="95"/>
      <c r="AKZ114" s="95"/>
      <c r="ALA114" s="95"/>
      <c r="ALB114" s="95"/>
    </row>
    <row r="115" spans="1:990" ht="31.15" customHeight="1">
      <c r="A115" s="612"/>
      <c r="B115" s="492"/>
      <c r="C115" s="492"/>
      <c r="D115" s="227" t="s">
        <v>2</v>
      </c>
      <c r="E115" s="395">
        <f>H115+K115+N115+Q115+T115+W115+Z115+AE115+AJ115+AO115+AT115+AY115</f>
        <v>0</v>
      </c>
      <c r="F115" s="395">
        <f t="shared" ref="F115:F116" si="590">I115+L115+O115+R115+U115+X115+AA115+AF115+AK115+AP115+AU115+AZ115</f>
        <v>0</v>
      </c>
      <c r="G115" s="396"/>
      <c r="H115" s="395">
        <f>H118</f>
        <v>0</v>
      </c>
      <c r="I115" s="395">
        <f t="shared" ref="I115:AZ115" si="591">I118</f>
        <v>0</v>
      </c>
      <c r="J115" s="395"/>
      <c r="K115" s="395">
        <f t="shared" si="591"/>
        <v>0</v>
      </c>
      <c r="L115" s="395">
        <f t="shared" si="591"/>
        <v>0</v>
      </c>
      <c r="M115" s="395"/>
      <c r="N115" s="395">
        <f t="shared" si="591"/>
        <v>0</v>
      </c>
      <c r="O115" s="395">
        <f t="shared" si="591"/>
        <v>0</v>
      </c>
      <c r="P115" s="401"/>
      <c r="Q115" s="395">
        <f t="shared" si="591"/>
        <v>0</v>
      </c>
      <c r="R115" s="395">
        <f t="shared" si="591"/>
        <v>0</v>
      </c>
      <c r="S115" s="395"/>
      <c r="T115" s="395">
        <f t="shared" si="591"/>
        <v>0</v>
      </c>
      <c r="U115" s="395">
        <f t="shared" si="591"/>
        <v>0</v>
      </c>
      <c r="V115" s="395"/>
      <c r="W115" s="395">
        <f t="shared" si="591"/>
        <v>0</v>
      </c>
      <c r="X115" s="395">
        <f t="shared" si="591"/>
        <v>0</v>
      </c>
      <c r="Y115" s="395"/>
      <c r="Z115" s="395">
        <f t="shared" si="591"/>
        <v>0</v>
      </c>
      <c r="AA115" s="397">
        <f t="shared" si="591"/>
        <v>0</v>
      </c>
      <c r="AB115" s="402">
        <f t="shared" si="591"/>
        <v>0</v>
      </c>
      <c r="AC115" s="395">
        <f t="shared" si="591"/>
        <v>0</v>
      </c>
      <c r="AD115" s="401"/>
      <c r="AE115" s="395">
        <f t="shared" si="591"/>
        <v>0</v>
      </c>
      <c r="AF115" s="397">
        <f t="shared" si="591"/>
        <v>0</v>
      </c>
      <c r="AG115" s="402">
        <f t="shared" si="591"/>
        <v>0</v>
      </c>
      <c r="AH115" s="400">
        <f t="shared" si="591"/>
        <v>0</v>
      </c>
      <c r="AI115" s="401"/>
      <c r="AJ115" s="395">
        <f t="shared" si="591"/>
        <v>0</v>
      </c>
      <c r="AK115" s="397">
        <f t="shared" si="591"/>
        <v>0</v>
      </c>
      <c r="AL115" s="402">
        <f t="shared" si="591"/>
        <v>0</v>
      </c>
      <c r="AM115" s="400">
        <f t="shared" si="591"/>
        <v>0</v>
      </c>
      <c r="AN115" s="401"/>
      <c r="AO115" s="410">
        <f t="shared" si="591"/>
        <v>0</v>
      </c>
      <c r="AP115" s="398">
        <f t="shared" si="591"/>
        <v>0</v>
      </c>
      <c r="AQ115" s="402">
        <f t="shared" si="591"/>
        <v>0</v>
      </c>
      <c r="AR115" s="395">
        <f t="shared" si="591"/>
        <v>0</v>
      </c>
      <c r="AS115" s="395"/>
      <c r="AT115" s="395">
        <f t="shared" si="591"/>
        <v>0</v>
      </c>
      <c r="AU115" s="401">
        <f t="shared" si="591"/>
        <v>0</v>
      </c>
      <c r="AV115" s="402">
        <f t="shared" si="591"/>
        <v>0</v>
      </c>
      <c r="AW115" s="400">
        <f t="shared" si="591"/>
        <v>0</v>
      </c>
      <c r="AX115" s="401"/>
      <c r="AY115" s="395">
        <f t="shared" si="591"/>
        <v>0</v>
      </c>
      <c r="AZ115" s="400">
        <f t="shared" si="591"/>
        <v>0</v>
      </c>
      <c r="BA115" s="401"/>
      <c r="BB115" s="494"/>
    </row>
    <row r="116" spans="1:990" ht="21.75" customHeight="1">
      <c r="A116" s="612"/>
      <c r="B116" s="492"/>
      <c r="C116" s="492"/>
      <c r="D116" s="237" t="s">
        <v>43</v>
      </c>
      <c r="E116" s="395">
        <f>H116+K116+N116+Q116+T116+W116+Z116+AE116+AJ116+AO116+AT116+AY116</f>
        <v>1010</v>
      </c>
      <c r="F116" s="395">
        <f t="shared" si="590"/>
        <v>0</v>
      </c>
      <c r="G116" s="396">
        <f>(F116/E116)*100</f>
        <v>0</v>
      </c>
      <c r="H116" s="395">
        <f>H119</f>
        <v>0</v>
      </c>
      <c r="I116" s="395">
        <f t="shared" ref="I116:AZ116" si="592">I119</f>
        <v>0</v>
      </c>
      <c r="J116" s="395"/>
      <c r="K116" s="395">
        <f t="shared" si="592"/>
        <v>0</v>
      </c>
      <c r="L116" s="395">
        <f t="shared" si="592"/>
        <v>0</v>
      </c>
      <c r="M116" s="395"/>
      <c r="N116" s="395">
        <f t="shared" si="592"/>
        <v>252.5</v>
      </c>
      <c r="O116" s="395">
        <f t="shared" si="592"/>
        <v>0</v>
      </c>
      <c r="P116" s="401"/>
      <c r="Q116" s="395">
        <f t="shared" si="592"/>
        <v>0</v>
      </c>
      <c r="R116" s="395">
        <f t="shared" si="592"/>
        <v>0</v>
      </c>
      <c r="S116" s="395"/>
      <c r="T116" s="395">
        <f t="shared" si="592"/>
        <v>0</v>
      </c>
      <c r="U116" s="395">
        <f t="shared" si="592"/>
        <v>0</v>
      </c>
      <c r="V116" s="395"/>
      <c r="W116" s="395">
        <f t="shared" si="592"/>
        <v>252.5</v>
      </c>
      <c r="X116" s="395">
        <f t="shared" si="592"/>
        <v>0</v>
      </c>
      <c r="Y116" s="395"/>
      <c r="Z116" s="395">
        <f t="shared" si="592"/>
        <v>0</v>
      </c>
      <c r="AA116" s="397">
        <f t="shared" si="592"/>
        <v>0</v>
      </c>
      <c r="AB116" s="402">
        <f t="shared" si="592"/>
        <v>0</v>
      </c>
      <c r="AC116" s="395">
        <f t="shared" si="592"/>
        <v>0</v>
      </c>
      <c r="AD116" s="401"/>
      <c r="AE116" s="395">
        <f t="shared" si="592"/>
        <v>0</v>
      </c>
      <c r="AF116" s="397">
        <f t="shared" si="592"/>
        <v>0</v>
      </c>
      <c r="AG116" s="402">
        <f t="shared" si="592"/>
        <v>0</v>
      </c>
      <c r="AH116" s="400">
        <f t="shared" si="592"/>
        <v>0</v>
      </c>
      <c r="AI116" s="401"/>
      <c r="AJ116" s="395">
        <f t="shared" si="592"/>
        <v>252.5</v>
      </c>
      <c r="AK116" s="397">
        <f t="shared" si="592"/>
        <v>0</v>
      </c>
      <c r="AL116" s="402">
        <f t="shared" si="592"/>
        <v>0</v>
      </c>
      <c r="AM116" s="400">
        <f t="shared" si="592"/>
        <v>0</v>
      </c>
      <c r="AN116" s="401"/>
      <c r="AO116" s="395">
        <f t="shared" si="592"/>
        <v>0</v>
      </c>
      <c r="AP116" s="397">
        <f t="shared" si="592"/>
        <v>0</v>
      </c>
      <c r="AQ116" s="402">
        <f t="shared" si="592"/>
        <v>0</v>
      </c>
      <c r="AR116" s="400">
        <f t="shared" si="592"/>
        <v>0</v>
      </c>
      <c r="AS116" s="401"/>
      <c r="AT116" s="395">
        <f t="shared" si="592"/>
        <v>0</v>
      </c>
      <c r="AU116" s="397">
        <f t="shared" si="592"/>
        <v>0</v>
      </c>
      <c r="AV116" s="402">
        <f t="shared" si="592"/>
        <v>0</v>
      </c>
      <c r="AW116" s="400">
        <f t="shared" si="592"/>
        <v>0</v>
      </c>
      <c r="AX116" s="401"/>
      <c r="AY116" s="395">
        <f t="shared" si="592"/>
        <v>252.5</v>
      </c>
      <c r="AZ116" s="400">
        <f t="shared" si="592"/>
        <v>0</v>
      </c>
      <c r="BA116" s="397"/>
      <c r="BB116" s="494"/>
    </row>
    <row r="117" spans="1:990" s="147" customFormat="1" ht="22.15" customHeight="1">
      <c r="A117" s="487" t="s">
        <v>368</v>
      </c>
      <c r="B117" s="489" t="s">
        <v>367</v>
      </c>
      <c r="C117" s="489"/>
      <c r="D117" s="142" t="s">
        <v>41</v>
      </c>
      <c r="E117" s="290"/>
      <c r="F117" s="290"/>
      <c r="G117" s="291"/>
      <c r="H117" s="322">
        <f>H118+H119</f>
        <v>0</v>
      </c>
      <c r="I117" s="322">
        <f t="shared" ref="I117:AZ117" si="593">I118+I119</f>
        <v>0</v>
      </c>
      <c r="J117" s="322"/>
      <c r="K117" s="290">
        <f t="shared" si="593"/>
        <v>0</v>
      </c>
      <c r="L117" s="290">
        <f t="shared" si="593"/>
        <v>0</v>
      </c>
      <c r="M117" s="290"/>
      <c r="N117" s="322">
        <f t="shared" si="593"/>
        <v>252.5</v>
      </c>
      <c r="O117" s="322">
        <f t="shared" si="593"/>
        <v>0</v>
      </c>
      <c r="P117" s="344"/>
      <c r="Q117" s="290">
        <f t="shared" si="593"/>
        <v>0</v>
      </c>
      <c r="R117" s="290">
        <f t="shared" si="593"/>
        <v>0</v>
      </c>
      <c r="S117" s="290"/>
      <c r="T117" s="322">
        <f t="shared" si="593"/>
        <v>0</v>
      </c>
      <c r="U117" s="322">
        <f t="shared" si="593"/>
        <v>0</v>
      </c>
      <c r="V117" s="322"/>
      <c r="W117" s="290">
        <f t="shared" si="593"/>
        <v>252.5</v>
      </c>
      <c r="X117" s="290">
        <f t="shared" si="593"/>
        <v>0</v>
      </c>
      <c r="Y117" s="290"/>
      <c r="Z117" s="322">
        <f t="shared" si="593"/>
        <v>0</v>
      </c>
      <c r="AA117" s="327">
        <f t="shared" si="593"/>
        <v>0</v>
      </c>
      <c r="AB117" s="329">
        <f t="shared" si="593"/>
        <v>0</v>
      </c>
      <c r="AC117" s="322">
        <f t="shared" si="593"/>
        <v>0</v>
      </c>
      <c r="AD117" s="344"/>
      <c r="AE117" s="290">
        <f t="shared" si="593"/>
        <v>0</v>
      </c>
      <c r="AF117" s="293">
        <f t="shared" si="593"/>
        <v>0</v>
      </c>
      <c r="AG117" s="294">
        <f t="shared" si="593"/>
        <v>0</v>
      </c>
      <c r="AH117" s="292">
        <f t="shared" si="593"/>
        <v>0</v>
      </c>
      <c r="AI117" s="411"/>
      <c r="AJ117" s="322">
        <f t="shared" si="593"/>
        <v>252.5</v>
      </c>
      <c r="AK117" s="327">
        <f t="shared" si="593"/>
        <v>0</v>
      </c>
      <c r="AL117" s="329">
        <f t="shared" si="593"/>
        <v>0</v>
      </c>
      <c r="AM117" s="339">
        <f t="shared" si="593"/>
        <v>0</v>
      </c>
      <c r="AN117" s="344"/>
      <c r="AO117" s="412">
        <f t="shared" si="593"/>
        <v>0</v>
      </c>
      <c r="AP117" s="296">
        <f t="shared" si="593"/>
        <v>0</v>
      </c>
      <c r="AQ117" s="294">
        <f t="shared" si="593"/>
        <v>0</v>
      </c>
      <c r="AR117" s="290">
        <f t="shared" si="593"/>
        <v>0</v>
      </c>
      <c r="AS117" s="290"/>
      <c r="AT117" s="322">
        <f t="shared" si="593"/>
        <v>0</v>
      </c>
      <c r="AU117" s="344">
        <f t="shared" si="593"/>
        <v>0</v>
      </c>
      <c r="AV117" s="329">
        <f t="shared" si="593"/>
        <v>0</v>
      </c>
      <c r="AW117" s="339">
        <f t="shared" si="593"/>
        <v>0</v>
      </c>
      <c r="AX117" s="344"/>
      <c r="AY117" s="290">
        <f t="shared" si="593"/>
        <v>252.5</v>
      </c>
      <c r="AZ117" s="292">
        <f t="shared" si="593"/>
        <v>0</v>
      </c>
      <c r="BA117" s="411"/>
      <c r="BB117" s="4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  <c r="GZ117" s="95"/>
      <c r="HA117" s="95"/>
      <c r="HB117" s="95"/>
      <c r="HC117" s="95"/>
      <c r="HD117" s="95"/>
      <c r="HE117" s="95"/>
      <c r="HF117" s="95"/>
      <c r="HG117" s="95"/>
      <c r="HH117" s="95"/>
      <c r="HI117" s="95"/>
      <c r="HJ117" s="95"/>
      <c r="HK117" s="95"/>
      <c r="HL117" s="95"/>
      <c r="HM117" s="95"/>
      <c r="HN117" s="95"/>
      <c r="HO117" s="95"/>
      <c r="HP117" s="95"/>
      <c r="HQ117" s="95"/>
      <c r="HR117" s="95"/>
      <c r="HS117" s="95"/>
      <c r="HT117" s="95"/>
      <c r="HU117" s="95"/>
      <c r="HV117" s="95"/>
      <c r="HW117" s="95"/>
      <c r="HX117" s="95"/>
      <c r="HY117" s="95"/>
      <c r="HZ117" s="95"/>
      <c r="IA117" s="95"/>
      <c r="IB117" s="95"/>
      <c r="IC117" s="95"/>
      <c r="ID117" s="95"/>
      <c r="IE117" s="95"/>
      <c r="IF117" s="95"/>
      <c r="IG117" s="95"/>
      <c r="IH117" s="95"/>
      <c r="II117" s="95"/>
      <c r="IJ117" s="95"/>
      <c r="IK117" s="95"/>
      <c r="IL117" s="95"/>
      <c r="IM117" s="95"/>
      <c r="IN117" s="95"/>
      <c r="IO117" s="95"/>
      <c r="IP117" s="95"/>
      <c r="IQ117" s="95"/>
      <c r="IR117" s="95"/>
      <c r="IS117" s="95"/>
      <c r="IT117" s="95"/>
      <c r="IU117" s="95"/>
      <c r="IV117" s="95"/>
      <c r="IW117" s="95"/>
      <c r="IX117" s="95"/>
      <c r="IY117" s="95"/>
      <c r="IZ117" s="95"/>
      <c r="JA117" s="95"/>
      <c r="JB117" s="95"/>
      <c r="JC117" s="95"/>
      <c r="JD117" s="95"/>
      <c r="JE117" s="95"/>
      <c r="JF117" s="95"/>
      <c r="JG117" s="95"/>
      <c r="JH117" s="95"/>
      <c r="JI117" s="95"/>
      <c r="JJ117" s="95"/>
      <c r="JK117" s="95"/>
      <c r="JL117" s="95"/>
      <c r="JM117" s="95"/>
      <c r="JN117" s="95"/>
      <c r="JO117" s="95"/>
      <c r="JP117" s="95"/>
      <c r="JQ117" s="95"/>
      <c r="JR117" s="95"/>
      <c r="JS117" s="95"/>
      <c r="JT117" s="95"/>
      <c r="JU117" s="95"/>
      <c r="JV117" s="95"/>
      <c r="JW117" s="95"/>
      <c r="JX117" s="95"/>
      <c r="JY117" s="95"/>
      <c r="JZ117" s="95"/>
      <c r="KA117" s="95"/>
      <c r="KB117" s="95"/>
      <c r="KC117" s="95"/>
      <c r="KD117" s="95"/>
      <c r="KE117" s="95"/>
      <c r="KF117" s="95"/>
      <c r="KG117" s="95"/>
      <c r="KH117" s="95"/>
      <c r="KI117" s="95"/>
      <c r="KJ117" s="95"/>
      <c r="KK117" s="95"/>
      <c r="KL117" s="95"/>
      <c r="KM117" s="95"/>
      <c r="KN117" s="95"/>
      <c r="KO117" s="95"/>
      <c r="KP117" s="95"/>
      <c r="KQ117" s="95"/>
      <c r="KR117" s="95"/>
      <c r="KS117" s="95"/>
      <c r="KT117" s="95"/>
      <c r="KU117" s="95"/>
      <c r="KV117" s="95"/>
      <c r="KW117" s="95"/>
      <c r="KX117" s="95"/>
      <c r="KY117" s="95"/>
      <c r="KZ117" s="95"/>
      <c r="LA117" s="95"/>
      <c r="LB117" s="95"/>
      <c r="LC117" s="95"/>
      <c r="LD117" s="95"/>
      <c r="LE117" s="95"/>
      <c r="LF117" s="95"/>
      <c r="LG117" s="95"/>
      <c r="LH117" s="95"/>
      <c r="LI117" s="95"/>
      <c r="LJ117" s="95"/>
      <c r="LK117" s="95"/>
      <c r="LL117" s="95"/>
      <c r="LM117" s="95"/>
      <c r="LN117" s="95"/>
      <c r="LO117" s="95"/>
      <c r="LP117" s="95"/>
      <c r="LQ117" s="95"/>
      <c r="LR117" s="95"/>
      <c r="LS117" s="95"/>
      <c r="LT117" s="95"/>
      <c r="LU117" s="95"/>
      <c r="LV117" s="95"/>
      <c r="LW117" s="95"/>
      <c r="LX117" s="95"/>
      <c r="LY117" s="95"/>
      <c r="LZ117" s="95"/>
      <c r="MA117" s="95"/>
      <c r="MB117" s="95"/>
      <c r="MC117" s="95"/>
      <c r="MD117" s="95"/>
      <c r="ME117" s="95"/>
      <c r="MF117" s="95"/>
      <c r="MG117" s="95"/>
      <c r="MH117" s="95"/>
      <c r="MI117" s="95"/>
      <c r="MJ117" s="95"/>
      <c r="MK117" s="95"/>
      <c r="ML117" s="95"/>
      <c r="MM117" s="95"/>
      <c r="MN117" s="95"/>
      <c r="MO117" s="95"/>
      <c r="MP117" s="95"/>
      <c r="MQ117" s="95"/>
      <c r="MR117" s="95"/>
      <c r="MS117" s="95"/>
      <c r="MT117" s="95"/>
      <c r="MU117" s="95"/>
      <c r="MV117" s="95"/>
      <c r="MW117" s="95"/>
      <c r="MX117" s="95"/>
      <c r="MY117" s="95"/>
      <c r="MZ117" s="95"/>
      <c r="NA117" s="95"/>
      <c r="NB117" s="95"/>
      <c r="NC117" s="95"/>
      <c r="ND117" s="95"/>
      <c r="NE117" s="95"/>
      <c r="NF117" s="95"/>
      <c r="NG117" s="95"/>
      <c r="NH117" s="95"/>
      <c r="NI117" s="95"/>
      <c r="NJ117" s="95"/>
      <c r="NK117" s="95"/>
      <c r="NL117" s="95"/>
      <c r="NM117" s="95"/>
      <c r="NN117" s="95"/>
      <c r="NO117" s="95"/>
      <c r="NP117" s="95"/>
      <c r="NQ117" s="95"/>
      <c r="NR117" s="95"/>
      <c r="NS117" s="95"/>
      <c r="NT117" s="95"/>
      <c r="NU117" s="95"/>
      <c r="NV117" s="95"/>
      <c r="NW117" s="95"/>
      <c r="NX117" s="95"/>
      <c r="NY117" s="95"/>
      <c r="NZ117" s="95"/>
      <c r="OA117" s="95"/>
      <c r="OB117" s="95"/>
      <c r="OC117" s="95"/>
      <c r="OD117" s="95"/>
      <c r="OE117" s="95"/>
      <c r="OF117" s="95"/>
      <c r="OG117" s="95"/>
      <c r="OH117" s="95"/>
      <c r="OI117" s="95"/>
      <c r="OJ117" s="95"/>
      <c r="OK117" s="95"/>
      <c r="OL117" s="95"/>
      <c r="OM117" s="95"/>
      <c r="ON117" s="95"/>
      <c r="OO117" s="95"/>
      <c r="OP117" s="95"/>
      <c r="OQ117" s="95"/>
      <c r="OR117" s="95"/>
      <c r="OS117" s="95"/>
      <c r="OT117" s="95"/>
      <c r="OU117" s="95"/>
      <c r="OV117" s="95"/>
      <c r="OW117" s="95"/>
      <c r="OX117" s="95"/>
      <c r="OY117" s="95"/>
      <c r="OZ117" s="95"/>
      <c r="PA117" s="95"/>
      <c r="PB117" s="95"/>
      <c r="PC117" s="95"/>
      <c r="PD117" s="95"/>
      <c r="PE117" s="95"/>
      <c r="PF117" s="95"/>
      <c r="PG117" s="95"/>
      <c r="PH117" s="95"/>
      <c r="PI117" s="95"/>
      <c r="PJ117" s="95"/>
      <c r="PK117" s="95"/>
      <c r="PL117" s="95"/>
      <c r="PM117" s="95"/>
      <c r="PN117" s="95"/>
      <c r="PO117" s="95"/>
      <c r="PP117" s="95"/>
      <c r="PQ117" s="95"/>
      <c r="PR117" s="95"/>
      <c r="PS117" s="95"/>
      <c r="PT117" s="95"/>
      <c r="PU117" s="95"/>
      <c r="PV117" s="95"/>
      <c r="PW117" s="95"/>
      <c r="PX117" s="95"/>
      <c r="PY117" s="95"/>
      <c r="PZ117" s="95"/>
      <c r="QA117" s="95"/>
      <c r="QB117" s="95"/>
      <c r="QC117" s="95"/>
      <c r="QD117" s="95"/>
      <c r="QE117" s="95"/>
      <c r="QF117" s="95"/>
      <c r="QG117" s="95"/>
      <c r="QH117" s="95"/>
      <c r="QI117" s="95"/>
      <c r="QJ117" s="95"/>
      <c r="QK117" s="95"/>
      <c r="QL117" s="95"/>
      <c r="QM117" s="95"/>
      <c r="QN117" s="95"/>
      <c r="QO117" s="95"/>
      <c r="QP117" s="95"/>
      <c r="QQ117" s="95"/>
      <c r="QR117" s="95"/>
      <c r="QS117" s="95"/>
      <c r="QT117" s="95"/>
      <c r="QU117" s="95"/>
      <c r="QV117" s="95"/>
      <c r="QW117" s="95"/>
      <c r="QX117" s="95"/>
      <c r="QY117" s="95"/>
      <c r="QZ117" s="95"/>
      <c r="RA117" s="95"/>
      <c r="RB117" s="95"/>
      <c r="RC117" s="95"/>
      <c r="RD117" s="95"/>
      <c r="RE117" s="95"/>
      <c r="RF117" s="95"/>
      <c r="RG117" s="95"/>
      <c r="RH117" s="95"/>
      <c r="RI117" s="95"/>
      <c r="RJ117" s="95"/>
      <c r="RK117" s="95"/>
      <c r="RL117" s="95"/>
      <c r="RM117" s="95"/>
      <c r="RN117" s="95"/>
      <c r="RO117" s="95"/>
      <c r="RP117" s="95"/>
      <c r="RQ117" s="95"/>
      <c r="RR117" s="95"/>
      <c r="RS117" s="95"/>
      <c r="RT117" s="95"/>
      <c r="RU117" s="95"/>
      <c r="RV117" s="95"/>
      <c r="RW117" s="95"/>
      <c r="RX117" s="95"/>
      <c r="RY117" s="95"/>
      <c r="RZ117" s="95"/>
      <c r="SA117" s="95"/>
      <c r="SB117" s="95"/>
      <c r="SC117" s="95"/>
      <c r="SD117" s="95"/>
      <c r="SE117" s="95"/>
      <c r="SF117" s="95"/>
      <c r="SG117" s="95"/>
      <c r="SH117" s="95"/>
      <c r="SI117" s="95"/>
      <c r="SJ117" s="95"/>
      <c r="SK117" s="95"/>
      <c r="SL117" s="95"/>
      <c r="SM117" s="95"/>
      <c r="SN117" s="95"/>
      <c r="SO117" s="95"/>
      <c r="SP117" s="95"/>
      <c r="SQ117" s="95"/>
      <c r="SR117" s="95"/>
      <c r="SS117" s="95"/>
      <c r="ST117" s="95"/>
      <c r="SU117" s="95"/>
      <c r="SV117" s="95"/>
      <c r="SW117" s="95"/>
      <c r="SX117" s="95"/>
      <c r="SY117" s="95"/>
      <c r="SZ117" s="95"/>
      <c r="TA117" s="95"/>
      <c r="TB117" s="95"/>
      <c r="TC117" s="95"/>
      <c r="TD117" s="95"/>
      <c r="TE117" s="95"/>
      <c r="TF117" s="95"/>
      <c r="TG117" s="95"/>
      <c r="TH117" s="95"/>
      <c r="TI117" s="95"/>
      <c r="TJ117" s="95"/>
      <c r="TK117" s="95"/>
      <c r="TL117" s="95"/>
      <c r="TM117" s="95"/>
      <c r="TN117" s="95"/>
      <c r="TO117" s="95"/>
      <c r="TP117" s="95"/>
      <c r="TQ117" s="95"/>
      <c r="TR117" s="95"/>
      <c r="TS117" s="95"/>
      <c r="TT117" s="95"/>
      <c r="TU117" s="95"/>
      <c r="TV117" s="95"/>
      <c r="TW117" s="95"/>
      <c r="TX117" s="95"/>
      <c r="TY117" s="95"/>
      <c r="TZ117" s="95"/>
      <c r="UA117" s="95"/>
      <c r="UB117" s="95"/>
      <c r="UC117" s="95"/>
      <c r="UD117" s="95"/>
      <c r="UE117" s="95"/>
      <c r="UF117" s="95"/>
      <c r="UG117" s="95"/>
      <c r="UH117" s="95"/>
      <c r="UI117" s="95"/>
      <c r="UJ117" s="95"/>
      <c r="UK117" s="95"/>
      <c r="UL117" s="95"/>
      <c r="UM117" s="95"/>
      <c r="UN117" s="95"/>
      <c r="UO117" s="95"/>
      <c r="UP117" s="95"/>
      <c r="UQ117" s="95"/>
      <c r="UR117" s="95"/>
      <c r="US117" s="95"/>
      <c r="UT117" s="95"/>
      <c r="UU117" s="95"/>
      <c r="UV117" s="95"/>
      <c r="UW117" s="95"/>
      <c r="UX117" s="95"/>
      <c r="UY117" s="95"/>
      <c r="UZ117" s="95"/>
      <c r="VA117" s="95"/>
      <c r="VB117" s="95"/>
      <c r="VC117" s="95"/>
      <c r="VD117" s="95"/>
      <c r="VE117" s="95"/>
      <c r="VF117" s="95"/>
      <c r="VG117" s="95"/>
      <c r="VH117" s="95"/>
      <c r="VI117" s="95"/>
      <c r="VJ117" s="95"/>
      <c r="VK117" s="95"/>
      <c r="VL117" s="95"/>
      <c r="VM117" s="95"/>
      <c r="VN117" s="95"/>
      <c r="VO117" s="95"/>
      <c r="VP117" s="95"/>
      <c r="VQ117" s="95"/>
      <c r="VR117" s="95"/>
      <c r="VS117" s="95"/>
      <c r="VT117" s="95"/>
      <c r="VU117" s="95"/>
      <c r="VV117" s="95"/>
      <c r="VW117" s="95"/>
      <c r="VX117" s="95"/>
      <c r="VY117" s="95"/>
      <c r="VZ117" s="95"/>
      <c r="WA117" s="95"/>
      <c r="WB117" s="95"/>
      <c r="WC117" s="95"/>
      <c r="WD117" s="95"/>
      <c r="WE117" s="95"/>
      <c r="WF117" s="95"/>
      <c r="WG117" s="95"/>
      <c r="WH117" s="95"/>
      <c r="WI117" s="95"/>
      <c r="WJ117" s="95"/>
      <c r="WK117" s="95"/>
      <c r="WL117" s="95"/>
      <c r="WM117" s="95"/>
      <c r="WN117" s="95"/>
      <c r="WO117" s="95"/>
      <c r="WP117" s="95"/>
      <c r="WQ117" s="95"/>
      <c r="WR117" s="95"/>
      <c r="WS117" s="95"/>
      <c r="WT117" s="95"/>
      <c r="WU117" s="95"/>
      <c r="WV117" s="95"/>
      <c r="WW117" s="95"/>
      <c r="WX117" s="95"/>
      <c r="WY117" s="95"/>
      <c r="WZ117" s="95"/>
      <c r="XA117" s="95"/>
      <c r="XB117" s="95"/>
      <c r="XC117" s="95"/>
      <c r="XD117" s="95"/>
      <c r="XE117" s="95"/>
      <c r="XF117" s="95"/>
      <c r="XG117" s="95"/>
      <c r="XH117" s="95"/>
      <c r="XI117" s="95"/>
      <c r="XJ117" s="95"/>
      <c r="XK117" s="95"/>
      <c r="XL117" s="95"/>
      <c r="XM117" s="95"/>
      <c r="XN117" s="95"/>
      <c r="XO117" s="95"/>
      <c r="XP117" s="95"/>
      <c r="XQ117" s="95"/>
      <c r="XR117" s="95"/>
      <c r="XS117" s="95"/>
      <c r="XT117" s="95"/>
      <c r="XU117" s="95"/>
      <c r="XV117" s="95"/>
      <c r="XW117" s="95"/>
      <c r="XX117" s="95"/>
      <c r="XY117" s="95"/>
      <c r="XZ117" s="95"/>
      <c r="YA117" s="95"/>
      <c r="YB117" s="95"/>
      <c r="YC117" s="95"/>
      <c r="YD117" s="95"/>
      <c r="YE117" s="95"/>
      <c r="YF117" s="95"/>
      <c r="YG117" s="95"/>
      <c r="YH117" s="95"/>
      <c r="YI117" s="95"/>
      <c r="YJ117" s="95"/>
      <c r="YK117" s="95"/>
      <c r="YL117" s="95"/>
      <c r="YM117" s="95"/>
      <c r="YN117" s="95"/>
      <c r="YO117" s="95"/>
      <c r="YP117" s="95"/>
      <c r="YQ117" s="95"/>
      <c r="YR117" s="95"/>
      <c r="YS117" s="95"/>
      <c r="YT117" s="95"/>
      <c r="YU117" s="95"/>
      <c r="YV117" s="95"/>
      <c r="YW117" s="95"/>
      <c r="YX117" s="95"/>
      <c r="YY117" s="95"/>
      <c r="YZ117" s="95"/>
      <c r="ZA117" s="95"/>
      <c r="ZB117" s="95"/>
      <c r="ZC117" s="95"/>
      <c r="ZD117" s="95"/>
      <c r="ZE117" s="95"/>
      <c r="ZF117" s="95"/>
      <c r="ZG117" s="95"/>
      <c r="ZH117" s="95"/>
      <c r="ZI117" s="95"/>
      <c r="ZJ117" s="95"/>
      <c r="ZK117" s="95"/>
      <c r="ZL117" s="95"/>
      <c r="ZM117" s="95"/>
      <c r="ZN117" s="95"/>
      <c r="ZO117" s="95"/>
      <c r="ZP117" s="95"/>
      <c r="ZQ117" s="95"/>
      <c r="ZR117" s="95"/>
      <c r="ZS117" s="95"/>
      <c r="ZT117" s="95"/>
      <c r="ZU117" s="95"/>
      <c r="ZV117" s="95"/>
      <c r="ZW117" s="95"/>
      <c r="ZX117" s="95"/>
      <c r="ZY117" s="95"/>
      <c r="ZZ117" s="95"/>
      <c r="AAA117" s="95"/>
      <c r="AAB117" s="95"/>
      <c r="AAC117" s="95"/>
      <c r="AAD117" s="95"/>
      <c r="AAE117" s="95"/>
      <c r="AAF117" s="95"/>
      <c r="AAG117" s="95"/>
      <c r="AAH117" s="95"/>
      <c r="AAI117" s="95"/>
      <c r="AAJ117" s="95"/>
      <c r="AAK117" s="95"/>
      <c r="AAL117" s="95"/>
      <c r="AAM117" s="95"/>
      <c r="AAN117" s="95"/>
      <c r="AAO117" s="95"/>
      <c r="AAP117" s="95"/>
      <c r="AAQ117" s="95"/>
      <c r="AAR117" s="95"/>
      <c r="AAS117" s="95"/>
      <c r="AAT117" s="95"/>
      <c r="AAU117" s="95"/>
      <c r="AAV117" s="95"/>
      <c r="AAW117" s="95"/>
      <c r="AAX117" s="95"/>
      <c r="AAY117" s="95"/>
      <c r="AAZ117" s="95"/>
      <c r="ABA117" s="95"/>
      <c r="ABB117" s="95"/>
      <c r="ABC117" s="95"/>
      <c r="ABD117" s="95"/>
      <c r="ABE117" s="95"/>
      <c r="ABF117" s="95"/>
      <c r="ABG117" s="95"/>
      <c r="ABH117" s="95"/>
      <c r="ABI117" s="95"/>
      <c r="ABJ117" s="95"/>
      <c r="ABK117" s="95"/>
      <c r="ABL117" s="95"/>
      <c r="ABM117" s="95"/>
      <c r="ABN117" s="95"/>
      <c r="ABO117" s="95"/>
      <c r="ABP117" s="95"/>
      <c r="ABQ117" s="95"/>
      <c r="ABR117" s="95"/>
      <c r="ABS117" s="95"/>
      <c r="ABT117" s="95"/>
      <c r="ABU117" s="95"/>
      <c r="ABV117" s="95"/>
      <c r="ABW117" s="95"/>
      <c r="ABX117" s="95"/>
      <c r="ABY117" s="95"/>
      <c r="ABZ117" s="95"/>
      <c r="ACA117" s="95"/>
      <c r="ACB117" s="95"/>
      <c r="ACC117" s="95"/>
      <c r="ACD117" s="95"/>
      <c r="ACE117" s="95"/>
      <c r="ACF117" s="95"/>
      <c r="ACG117" s="95"/>
      <c r="ACH117" s="95"/>
      <c r="ACI117" s="95"/>
      <c r="ACJ117" s="95"/>
      <c r="ACK117" s="95"/>
      <c r="ACL117" s="95"/>
      <c r="ACM117" s="95"/>
      <c r="ACN117" s="95"/>
      <c r="ACO117" s="95"/>
      <c r="ACP117" s="95"/>
      <c r="ACQ117" s="95"/>
      <c r="ACR117" s="95"/>
      <c r="ACS117" s="95"/>
      <c r="ACT117" s="95"/>
      <c r="ACU117" s="95"/>
      <c r="ACV117" s="95"/>
      <c r="ACW117" s="95"/>
      <c r="ACX117" s="95"/>
      <c r="ACY117" s="95"/>
      <c r="ACZ117" s="95"/>
      <c r="ADA117" s="95"/>
      <c r="ADB117" s="95"/>
      <c r="ADC117" s="95"/>
      <c r="ADD117" s="95"/>
      <c r="ADE117" s="95"/>
      <c r="ADF117" s="95"/>
      <c r="ADG117" s="95"/>
      <c r="ADH117" s="95"/>
      <c r="ADI117" s="95"/>
      <c r="ADJ117" s="95"/>
      <c r="ADK117" s="95"/>
      <c r="ADL117" s="95"/>
      <c r="ADM117" s="95"/>
      <c r="ADN117" s="95"/>
      <c r="ADO117" s="95"/>
      <c r="ADP117" s="95"/>
      <c r="ADQ117" s="95"/>
      <c r="ADR117" s="95"/>
      <c r="ADS117" s="95"/>
      <c r="ADT117" s="95"/>
      <c r="ADU117" s="95"/>
      <c r="ADV117" s="95"/>
      <c r="ADW117" s="95"/>
      <c r="ADX117" s="95"/>
      <c r="ADY117" s="95"/>
      <c r="ADZ117" s="95"/>
      <c r="AEA117" s="95"/>
      <c r="AEB117" s="95"/>
      <c r="AEC117" s="95"/>
      <c r="AED117" s="95"/>
      <c r="AEE117" s="95"/>
      <c r="AEF117" s="95"/>
      <c r="AEG117" s="95"/>
      <c r="AEH117" s="95"/>
      <c r="AEI117" s="95"/>
      <c r="AEJ117" s="95"/>
      <c r="AEK117" s="95"/>
      <c r="AEL117" s="95"/>
      <c r="AEM117" s="95"/>
      <c r="AEN117" s="95"/>
      <c r="AEO117" s="95"/>
      <c r="AEP117" s="95"/>
      <c r="AEQ117" s="95"/>
      <c r="AER117" s="95"/>
      <c r="AES117" s="95"/>
      <c r="AET117" s="95"/>
      <c r="AEU117" s="95"/>
      <c r="AEV117" s="95"/>
      <c r="AEW117" s="95"/>
      <c r="AEX117" s="95"/>
      <c r="AEY117" s="95"/>
      <c r="AEZ117" s="95"/>
      <c r="AFA117" s="95"/>
      <c r="AFB117" s="95"/>
      <c r="AFC117" s="95"/>
      <c r="AFD117" s="95"/>
      <c r="AFE117" s="95"/>
      <c r="AFF117" s="95"/>
      <c r="AFG117" s="95"/>
      <c r="AFH117" s="95"/>
      <c r="AFI117" s="95"/>
      <c r="AFJ117" s="95"/>
      <c r="AFK117" s="95"/>
      <c r="AFL117" s="95"/>
      <c r="AFM117" s="95"/>
      <c r="AFN117" s="95"/>
      <c r="AFO117" s="95"/>
      <c r="AFP117" s="95"/>
      <c r="AFQ117" s="95"/>
      <c r="AFR117" s="95"/>
      <c r="AFS117" s="95"/>
      <c r="AFT117" s="95"/>
      <c r="AFU117" s="95"/>
      <c r="AFV117" s="95"/>
      <c r="AFW117" s="95"/>
      <c r="AFX117" s="95"/>
      <c r="AFY117" s="95"/>
      <c r="AFZ117" s="95"/>
      <c r="AGA117" s="95"/>
      <c r="AGB117" s="95"/>
      <c r="AGC117" s="95"/>
      <c r="AGD117" s="95"/>
      <c r="AGE117" s="95"/>
      <c r="AGF117" s="95"/>
      <c r="AGG117" s="95"/>
      <c r="AGH117" s="95"/>
      <c r="AGI117" s="95"/>
      <c r="AGJ117" s="95"/>
      <c r="AGK117" s="95"/>
      <c r="AGL117" s="95"/>
      <c r="AGM117" s="95"/>
      <c r="AGN117" s="95"/>
      <c r="AGO117" s="95"/>
      <c r="AGP117" s="95"/>
      <c r="AGQ117" s="95"/>
      <c r="AGR117" s="95"/>
      <c r="AGS117" s="95"/>
      <c r="AGT117" s="95"/>
      <c r="AGU117" s="95"/>
      <c r="AGV117" s="95"/>
      <c r="AGW117" s="95"/>
      <c r="AGX117" s="95"/>
      <c r="AGY117" s="95"/>
      <c r="AGZ117" s="95"/>
      <c r="AHA117" s="95"/>
      <c r="AHB117" s="95"/>
      <c r="AHC117" s="95"/>
      <c r="AHD117" s="95"/>
      <c r="AHE117" s="95"/>
      <c r="AHF117" s="95"/>
      <c r="AHG117" s="95"/>
      <c r="AHH117" s="95"/>
      <c r="AHI117" s="95"/>
      <c r="AHJ117" s="95"/>
      <c r="AHK117" s="95"/>
      <c r="AHL117" s="95"/>
      <c r="AHM117" s="95"/>
      <c r="AHN117" s="95"/>
      <c r="AHO117" s="95"/>
      <c r="AHP117" s="95"/>
      <c r="AHQ117" s="95"/>
      <c r="AHR117" s="95"/>
      <c r="AHS117" s="95"/>
      <c r="AHT117" s="95"/>
      <c r="AHU117" s="95"/>
      <c r="AHV117" s="95"/>
      <c r="AHW117" s="95"/>
      <c r="AHX117" s="95"/>
      <c r="AHY117" s="95"/>
      <c r="AHZ117" s="95"/>
      <c r="AIA117" s="95"/>
      <c r="AIB117" s="95"/>
      <c r="AIC117" s="95"/>
      <c r="AID117" s="95"/>
      <c r="AIE117" s="95"/>
      <c r="AIF117" s="95"/>
      <c r="AIG117" s="95"/>
      <c r="AIH117" s="95"/>
      <c r="AII117" s="95"/>
      <c r="AIJ117" s="95"/>
      <c r="AIK117" s="95"/>
      <c r="AIL117" s="95"/>
      <c r="AIM117" s="95"/>
      <c r="AIN117" s="95"/>
      <c r="AIO117" s="95"/>
      <c r="AIP117" s="95"/>
      <c r="AIQ117" s="95"/>
      <c r="AIR117" s="95"/>
      <c r="AIS117" s="95"/>
      <c r="AIT117" s="95"/>
      <c r="AIU117" s="95"/>
      <c r="AIV117" s="95"/>
      <c r="AIW117" s="95"/>
      <c r="AIX117" s="95"/>
      <c r="AIY117" s="95"/>
      <c r="AIZ117" s="95"/>
      <c r="AJA117" s="95"/>
      <c r="AJB117" s="95"/>
      <c r="AJC117" s="95"/>
      <c r="AJD117" s="95"/>
      <c r="AJE117" s="95"/>
      <c r="AJF117" s="95"/>
      <c r="AJG117" s="95"/>
      <c r="AJH117" s="95"/>
      <c r="AJI117" s="95"/>
      <c r="AJJ117" s="95"/>
      <c r="AJK117" s="95"/>
      <c r="AJL117" s="95"/>
      <c r="AJM117" s="95"/>
      <c r="AJN117" s="95"/>
      <c r="AJO117" s="95"/>
      <c r="AJP117" s="95"/>
      <c r="AJQ117" s="95"/>
      <c r="AJR117" s="95"/>
      <c r="AJS117" s="95"/>
      <c r="AJT117" s="95"/>
      <c r="AJU117" s="95"/>
      <c r="AJV117" s="95"/>
      <c r="AJW117" s="95"/>
      <c r="AJX117" s="95"/>
      <c r="AJY117" s="95"/>
      <c r="AJZ117" s="95"/>
      <c r="AKA117" s="95"/>
      <c r="AKB117" s="95"/>
      <c r="AKC117" s="95"/>
      <c r="AKD117" s="95"/>
      <c r="AKE117" s="95"/>
      <c r="AKF117" s="95"/>
      <c r="AKG117" s="95"/>
      <c r="AKH117" s="95"/>
      <c r="AKI117" s="95"/>
      <c r="AKJ117" s="95"/>
      <c r="AKK117" s="95"/>
      <c r="AKL117" s="95"/>
      <c r="AKM117" s="95"/>
      <c r="AKN117" s="95"/>
      <c r="AKO117" s="95"/>
      <c r="AKP117" s="95"/>
      <c r="AKQ117" s="95"/>
      <c r="AKR117" s="95"/>
      <c r="AKS117" s="95"/>
      <c r="AKT117" s="95"/>
      <c r="AKU117" s="95"/>
      <c r="AKV117" s="95"/>
      <c r="AKW117" s="95"/>
      <c r="AKX117" s="95"/>
      <c r="AKY117" s="95"/>
      <c r="AKZ117" s="95"/>
      <c r="ALA117" s="95"/>
      <c r="ALB117" s="95"/>
    </row>
    <row r="118" spans="1:990" ht="31.15" customHeight="1">
      <c r="A118" s="488"/>
      <c r="B118" s="490"/>
      <c r="C118" s="490"/>
      <c r="D118" s="158" t="s">
        <v>2</v>
      </c>
      <c r="E118" s="307">
        <f>H118+K118+N118+Q118+T118+W118+Z118+AE118+AJ118+AO118+AT118+AY118</f>
        <v>0</v>
      </c>
      <c r="F118" s="307">
        <f t="shared" ref="F118:F119" si="594">I118+L118+O118+R118+U118+X118+AA118+AF118+AK118+AP118+AU118+AZ118</f>
        <v>0</v>
      </c>
      <c r="G118" s="407"/>
      <c r="H118" s="325"/>
      <c r="I118" s="325"/>
      <c r="J118" s="325"/>
      <c r="K118" s="307"/>
      <c r="L118" s="307"/>
      <c r="M118" s="307"/>
      <c r="N118" s="325"/>
      <c r="O118" s="325"/>
      <c r="P118" s="408"/>
      <c r="Q118" s="307"/>
      <c r="R118" s="307"/>
      <c r="S118" s="307"/>
      <c r="T118" s="325"/>
      <c r="U118" s="325"/>
      <c r="V118" s="325"/>
      <c r="W118" s="307"/>
      <c r="X118" s="307"/>
      <c r="Y118" s="307"/>
      <c r="Z118" s="325"/>
      <c r="AA118" s="333"/>
      <c r="AB118" s="335"/>
      <c r="AC118" s="325"/>
      <c r="AD118" s="408"/>
      <c r="AE118" s="307"/>
      <c r="AF118" s="309"/>
      <c r="AG118" s="310"/>
      <c r="AH118" s="308"/>
      <c r="AI118" s="413"/>
      <c r="AJ118" s="325"/>
      <c r="AK118" s="333"/>
      <c r="AL118" s="335"/>
      <c r="AM118" s="341"/>
      <c r="AN118" s="408"/>
      <c r="AO118" s="414"/>
      <c r="AP118" s="312"/>
      <c r="AQ118" s="310"/>
      <c r="AR118" s="307"/>
      <c r="AS118" s="307"/>
      <c r="AT118" s="325"/>
      <c r="AU118" s="408"/>
      <c r="AV118" s="335"/>
      <c r="AW118" s="341"/>
      <c r="AX118" s="408"/>
      <c r="AY118" s="307"/>
      <c r="AZ118" s="308"/>
      <c r="BA118" s="413"/>
      <c r="BB118" s="495"/>
    </row>
    <row r="119" spans="1:990" ht="21.75" customHeight="1">
      <c r="A119" s="488"/>
      <c r="B119" s="490"/>
      <c r="C119" s="490"/>
      <c r="D119" s="159" t="s">
        <v>43</v>
      </c>
      <c r="E119" s="249">
        <f>H119+K119+N119+Q119+T119+W119+Z119+AE119+AJ119+AO119+AT119+AY119</f>
        <v>1010</v>
      </c>
      <c r="F119" s="249">
        <f t="shared" si="594"/>
        <v>0</v>
      </c>
      <c r="G119" s="306"/>
      <c r="H119" s="319"/>
      <c r="I119" s="319"/>
      <c r="J119" s="319"/>
      <c r="K119" s="249"/>
      <c r="L119" s="249"/>
      <c r="M119" s="249"/>
      <c r="N119" s="319">
        <v>252.5</v>
      </c>
      <c r="O119" s="319"/>
      <c r="P119" s="349"/>
      <c r="Q119" s="249"/>
      <c r="R119" s="249"/>
      <c r="S119" s="249"/>
      <c r="T119" s="319"/>
      <c r="U119" s="319"/>
      <c r="V119" s="319"/>
      <c r="W119" s="249">
        <v>252.5</v>
      </c>
      <c r="X119" s="249"/>
      <c r="Y119" s="249"/>
      <c r="Z119" s="319"/>
      <c r="AA119" s="336"/>
      <c r="AB119" s="338"/>
      <c r="AC119" s="319"/>
      <c r="AD119" s="349"/>
      <c r="AE119" s="249"/>
      <c r="AF119" s="313"/>
      <c r="AG119" s="314"/>
      <c r="AH119" s="305"/>
      <c r="AI119" s="317"/>
      <c r="AJ119" s="319">
        <v>252.5</v>
      </c>
      <c r="AK119" s="336"/>
      <c r="AL119" s="338"/>
      <c r="AM119" s="342"/>
      <c r="AN119" s="349"/>
      <c r="AO119" s="249"/>
      <c r="AP119" s="313"/>
      <c r="AQ119" s="314"/>
      <c r="AR119" s="305"/>
      <c r="AS119" s="317"/>
      <c r="AT119" s="319"/>
      <c r="AU119" s="336"/>
      <c r="AV119" s="338"/>
      <c r="AW119" s="342"/>
      <c r="AX119" s="349"/>
      <c r="AY119" s="307">
        <v>252.5</v>
      </c>
      <c r="AZ119" s="308"/>
      <c r="BA119" s="309"/>
      <c r="BB119" s="495"/>
    </row>
    <row r="120" spans="1:990" ht="21.75" customHeight="1">
      <c r="A120" s="614" t="s">
        <v>370</v>
      </c>
      <c r="B120" s="491" t="s">
        <v>369</v>
      </c>
      <c r="C120" s="491" t="s">
        <v>328</v>
      </c>
      <c r="D120" s="228" t="s">
        <v>41</v>
      </c>
      <c r="E120" s="372">
        <f t="shared" ref="E120:F120" si="595">E121+E122</f>
        <v>14491</v>
      </c>
      <c r="F120" s="372">
        <f t="shared" si="595"/>
        <v>6860</v>
      </c>
      <c r="G120" s="372">
        <f>(F120/E120)*100</f>
        <v>47.33972810710096</v>
      </c>
      <c r="H120" s="372">
        <f t="shared" ref="H120:I120" si="596">H121+H122</f>
        <v>6860</v>
      </c>
      <c r="I120" s="372">
        <f t="shared" si="596"/>
        <v>6860</v>
      </c>
      <c r="J120" s="372"/>
      <c r="K120" s="372">
        <f t="shared" ref="K120" si="597">K121+K122</f>
        <v>0</v>
      </c>
      <c r="L120" s="372">
        <f t="shared" ref="L120" si="598">L121+L122</f>
        <v>0</v>
      </c>
      <c r="M120" s="372"/>
      <c r="N120" s="372">
        <f t="shared" ref="N120" si="599">N121+N122</f>
        <v>0</v>
      </c>
      <c r="O120" s="372">
        <f t="shared" ref="O120" si="600">O121+O122</f>
        <v>0</v>
      </c>
      <c r="P120" s="372"/>
      <c r="Q120" s="372">
        <f t="shared" ref="Q120" si="601">Q121+Q122</f>
        <v>7631</v>
      </c>
      <c r="R120" s="372">
        <f t="shared" ref="R120" si="602">R121+R122</f>
        <v>0</v>
      </c>
      <c r="S120" s="372"/>
      <c r="T120" s="372">
        <f t="shared" ref="T120" si="603">T121+T122</f>
        <v>0</v>
      </c>
      <c r="U120" s="372">
        <f t="shared" ref="U120" si="604">U121+U122</f>
        <v>0</v>
      </c>
      <c r="V120" s="372"/>
      <c r="W120" s="372">
        <f t="shared" ref="W120" si="605">W121+W122</f>
        <v>0</v>
      </c>
      <c r="X120" s="372">
        <f t="shared" ref="X120" si="606">X121+X122</f>
        <v>0</v>
      </c>
      <c r="Y120" s="372"/>
      <c r="Z120" s="372">
        <f t="shared" ref="Z120" si="607">Z121+Z122</f>
        <v>0</v>
      </c>
      <c r="AA120" s="372">
        <f t="shared" ref="AA120" si="608">AA121+AA122</f>
        <v>0</v>
      </c>
      <c r="AB120" s="372">
        <f t="shared" ref="AB120" si="609">AB121+AB122</f>
        <v>0</v>
      </c>
      <c r="AC120" s="372">
        <f t="shared" ref="AC120" si="610">AC121+AC122</f>
        <v>0</v>
      </c>
      <c r="AD120" s="372"/>
      <c r="AE120" s="372">
        <f t="shared" ref="AE120" si="611">AE121+AE122</f>
        <v>0</v>
      </c>
      <c r="AF120" s="372">
        <f t="shared" ref="AF120" si="612">AF121+AF122</f>
        <v>0</v>
      </c>
      <c r="AG120" s="372">
        <f t="shared" ref="AG120" si="613">AG121+AG122</f>
        <v>0</v>
      </c>
      <c r="AH120" s="372">
        <f t="shared" ref="AH120" si="614">AH121+AH122</f>
        <v>0</v>
      </c>
      <c r="AI120" s="372"/>
      <c r="AJ120" s="372">
        <f t="shared" ref="AJ120" si="615">AJ121+AJ122</f>
        <v>0</v>
      </c>
      <c r="AK120" s="372">
        <f t="shared" ref="AK120" si="616">AK121+AK122</f>
        <v>0</v>
      </c>
      <c r="AL120" s="372">
        <f t="shared" ref="AL120" si="617">AL121+AL122</f>
        <v>0</v>
      </c>
      <c r="AM120" s="372">
        <f t="shared" ref="AM120" si="618">AM121+AM122</f>
        <v>0</v>
      </c>
      <c r="AN120" s="372"/>
      <c r="AO120" s="372">
        <f t="shared" ref="AO120" si="619">AO121+AO122</f>
        <v>0</v>
      </c>
      <c r="AP120" s="372">
        <f t="shared" ref="AP120" si="620">AP121+AP122</f>
        <v>0</v>
      </c>
      <c r="AQ120" s="372">
        <f t="shared" ref="AQ120" si="621">AQ121+AQ122</f>
        <v>0</v>
      </c>
      <c r="AR120" s="372">
        <f t="shared" ref="AR120" si="622">AR121+AR122</f>
        <v>0</v>
      </c>
      <c r="AS120" s="372"/>
      <c r="AT120" s="372">
        <f t="shared" ref="AT120" si="623">AT121+AT122</f>
        <v>0</v>
      </c>
      <c r="AU120" s="372">
        <f t="shared" ref="AU120" si="624">AU121+AU122</f>
        <v>0</v>
      </c>
      <c r="AV120" s="372">
        <f t="shared" ref="AV120" si="625">AV121+AV122</f>
        <v>0</v>
      </c>
      <c r="AW120" s="372">
        <f t="shared" ref="AW120" si="626">AW121+AW122</f>
        <v>0</v>
      </c>
      <c r="AX120" s="372"/>
      <c r="AY120" s="373">
        <f t="shared" ref="AY120" si="627">AY121+AY122</f>
        <v>0</v>
      </c>
      <c r="AZ120" s="376">
        <f t="shared" ref="AZ120" si="628">AZ121+AZ122</f>
        <v>0</v>
      </c>
      <c r="BA120" s="375"/>
      <c r="BB120" s="604"/>
    </row>
    <row r="121" spans="1:990" ht="29.25" customHeight="1">
      <c r="A121" s="615"/>
      <c r="B121" s="607"/>
      <c r="C121" s="607"/>
      <c r="D121" s="228" t="s">
        <v>2</v>
      </c>
      <c r="E121" s="372">
        <f>H121+K121+N121+Q121+T121+W121+Z121+AE121+AJ121+AO121+AT121+AY121</f>
        <v>0</v>
      </c>
      <c r="F121" s="372">
        <f t="shared" ref="F121:F122" si="629">I121+L121+O121+R121+U121+X121+AA121+AF121+AK121+AP121+AU121+AZ121</f>
        <v>0</v>
      </c>
      <c r="G121" s="372"/>
      <c r="H121" s="372">
        <f>H124</f>
        <v>0</v>
      </c>
      <c r="I121" s="372">
        <f t="shared" ref="I121" si="630">I124</f>
        <v>0</v>
      </c>
      <c r="J121" s="372"/>
      <c r="K121" s="372">
        <f t="shared" ref="K121:AZ121" si="631">K124</f>
        <v>0</v>
      </c>
      <c r="L121" s="372">
        <f t="shared" si="631"/>
        <v>0</v>
      </c>
      <c r="M121" s="372"/>
      <c r="N121" s="372">
        <f t="shared" si="631"/>
        <v>0</v>
      </c>
      <c r="O121" s="372">
        <f t="shared" si="631"/>
        <v>0</v>
      </c>
      <c r="P121" s="372"/>
      <c r="Q121" s="372">
        <f t="shared" si="631"/>
        <v>0</v>
      </c>
      <c r="R121" s="372">
        <f t="shared" si="631"/>
        <v>0</v>
      </c>
      <c r="S121" s="372"/>
      <c r="T121" s="372">
        <f t="shared" si="631"/>
        <v>0</v>
      </c>
      <c r="U121" s="372">
        <f t="shared" si="631"/>
        <v>0</v>
      </c>
      <c r="V121" s="372"/>
      <c r="W121" s="372">
        <f t="shared" si="631"/>
        <v>0</v>
      </c>
      <c r="X121" s="372">
        <f t="shared" si="631"/>
        <v>0</v>
      </c>
      <c r="Y121" s="372"/>
      <c r="Z121" s="372">
        <f t="shared" si="631"/>
        <v>0</v>
      </c>
      <c r="AA121" s="372">
        <f t="shared" si="631"/>
        <v>0</v>
      </c>
      <c r="AB121" s="372">
        <f t="shared" si="631"/>
        <v>0</v>
      </c>
      <c r="AC121" s="372">
        <f t="shared" si="631"/>
        <v>0</v>
      </c>
      <c r="AD121" s="372"/>
      <c r="AE121" s="372">
        <f t="shared" si="631"/>
        <v>0</v>
      </c>
      <c r="AF121" s="372">
        <f t="shared" si="631"/>
        <v>0</v>
      </c>
      <c r="AG121" s="372">
        <f t="shared" si="631"/>
        <v>0</v>
      </c>
      <c r="AH121" s="372">
        <f t="shared" si="631"/>
        <v>0</v>
      </c>
      <c r="AI121" s="372"/>
      <c r="AJ121" s="372">
        <f t="shared" si="631"/>
        <v>0</v>
      </c>
      <c r="AK121" s="372">
        <f t="shared" si="631"/>
        <v>0</v>
      </c>
      <c r="AL121" s="372">
        <f t="shared" si="631"/>
        <v>0</v>
      </c>
      <c r="AM121" s="372">
        <f t="shared" si="631"/>
        <v>0</v>
      </c>
      <c r="AN121" s="372"/>
      <c r="AO121" s="372">
        <f t="shared" si="631"/>
        <v>0</v>
      </c>
      <c r="AP121" s="372">
        <f t="shared" si="631"/>
        <v>0</v>
      </c>
      <c r="AQ121" s="372">
        <f t="shared" si="631"/>
        <v>0</v>
      </c>
      <c r="AR121" s="372">
        <f t="shared" si="631"/>
        <v>0</v>
      </c>
      <c r="AS121" s="372"/>
      <c r="AT121" s="372">
        <f t="shared" si="631"/>
        <v>0</v>
      </c>
      <c r="AU121" s="372">
        <f t="shared" si="631"/>
        <v>0</v>
      </c>
      <c r="AV121" s="372">
        <f t="shared" si="631"/>
        <v>0</v>
      </c>
      <c r="AW121" s="372">
        <f t="shared" si="631"/>
        <v>0</v>
      </c>
      <c r="AX121" s="372"/>
      <c r="AY121" s="373">
        <f t="shared" si="631"/>
        <v>0</v>
      </c>
      <c r="AZ121" s="376">
        <f t="shared" si="631"/>
        <v>0</v>
      </c>
      <c r="BA121" s="375"/>
      <c r="BB121" s="605"/>
    </row>
    <row r="122" spans="1:990" ht="21.75" customHeight="1">
      <c r="A122" s="616"/>
      <c r="B122" s="608"/>
      <c r="C122" s="608"/>
      <c r="D122" s="228" t="s">
        <v>43</v>
      </c>
      <c r="E122" s="372">
        <f>H122+K122+N122+Q122+T122+W122+Z122+AE122+AJ122+AO122+AT122+AY122</f>
        <v>14491</v>
      </c>
      <c r="F122" s="372">
        <f t="shared" si="629"/>
        <v>6860</v>
      </c>
      <c r="G122" s="372">
        <f>(F122/E122)*100</f>
        <v>47.33972810710096</v>
      </c>
      <c r="H122" s="372">
        <f t="shared" ref="H122:I122" si="632">H125</f>
        <v>6860</v>
      </c>
      <c r="I122" s="372">
        <f t="shared" si="632"/>
        <v>6860</v>
      </c>
      <c r="J122" s="372"/>
      <c r="K122" s="372">
        <f t="shared" ref="K122:AZ122" si="633">K125</f>
        <v>0</v>
      </c>
      <c r="L122" s="372">
        <f t="shared" si="633"/>
        <v>0</v>
      </c>
      <c r="M122" s="372"/>
      <c r="N122" s="372">
        <f t="shared" si="633"/>
        <v>0</v>
      </c>
      <c r="O122" s="372">
        <f t="shared" si="633"/>
        <v>0</v>
      </c>
      <c r="P122" s="372"/>
      <c r="Q122" s="372">
        <f t="shared" si="633"/>
        <v>7631</v>
      </c>
      <c r="R122" s="372">
        <f t="shared" si="633"/>
        <v>0</v>
      </c>
      <c r="S122" s="372"/>
      <c r="T122" s="372">
        <f t="shared" si="633"/>
        <v>0</v>
      </c>
      <c r="U122" s="372">
        <f t="shared" si="633"/>
        <v>0</v>
      </c>
      <c r="V122" s="372"/>
      <c r="W122" s="372">
        <f t="shared" si="633"/>
        <v>0</v>
      </c>
      <c r="X122" s="372">
        <f t="shared" si="633"/>
        <v>0</v>
      </c>
      <c r="Y122" s="372"/>
      <c r="Z122" s="372">
        <f t="shared" si="633"/>
        <v>0</v>
      </c>
      <c r="AA122" s="372">
        <f t="shared" si="633"/>
        <v>0</v>
      </c>
      <c r="AB122" s="372">
        <f t="shared" si="633"/>
        <v>0</v>
      </c>
      <c r="AC122" s="372">
        <f t="shared" si="633"/>
        <v>0</v>
      </c>
      <c r="AD122" s="372"/>
      <c r="AE122" s="372">
        <f t="shared" si="633"/>
        <v>0</v>
      </c>
      <c r="AF122" s="372">
        <f t="shared" si="633"/>
        <v>0</v>
      </c>
      <c r="AG122" s="372">
        <f t="shared" si="633"/>
        <v>0</v>
      </c>
      <c r="AH122" s="372">
        <f t="shared" si="633"/>
        <v>0</v>
      </c>
      <c r="AI122" s="372"/>
      <c r="AJ122" s="372">
        <f t="shared" si="633"/>
        <v>0</v>
      </c>
      <c r="AK122" s="372">
        <f t="shared" si="633"/>
        <v>0</v>
      </c>
      <c r="AL122" s="372">
        <f t="shared" si="633"/>
        <v>0</v>
      </c>
      <c r="AM122" s="372">
        <f t="shared" si="633"/>
        <v>0</v>
      </c>
      <c r="AN122" s="372"/>
      <c r="AO122" s="372">
        <f t="shared" si="633"/>
        <v>0</v>
      </c>
      <c r="AP122" s="372">
        <f t="shared" si="633"/>
        <v>0</v>
      </c>
      <c r="AQ122" s="372">
        <f t="shared" si="633"/>
        <v>0</v>
      </c>
      <c r="AR122" s="372">
        <f t="shared" si="633"/>
        <v>0</v>
      </c>
      <c r="AS122" s="372"/>
      <c r="AT122" s="372">
        <f t="shared" si="633"/>
        <v>0</v>
      </c>
      <c r="AU122" s="372">
        <f t="shared" si="633"/>
        <v>0</v>
      </c>
      <c r="AV122" s="372">
        <f t="shared" si="633"/>
        <v>0</v>
      </c>
      <c r="AW122" s="372">
        <f t="shared" si="633"/>
        <v>0</v>
      </c>
      <c r="AX122" s="372"/>
      <c r="AY122" s="373">
        <f t="shared" si="633"/>
        <v>0</v>
      </c>
      <c r="AZ122" s="376">
        <f t="shared" si="633"/>
        <v>0</v>
      </c>
      <c r="BA122" s="375"/>
      <c r="BB122" s="606"/>
    </row>
    <row r="123" spans="1:990" ht="21.75" customHeight="1">
      <c r="A123" s="617" t="s">
        <v>372</v>
      </c>
      <c r="B123" s="489" t="s">
        <v>371</v>
      </c>
      <c r="C123" s="489"/>
      <c r="D123" s="235" t="s">
        <v>41</v>
      </c>
      <c r="E123" s="248">
        <f t="shared" ref="E123:F123" si="634">E124+E125</f>
        <v>14491</v>
      </c>
      <c r="F123" s="248">
        <f t="shared" si="634"/>
        <v>6860</v>
      </c>
      <c r="G123" s="248"/>
      <c r="H123" s="318">
        <f t="shared" ref="H123:I123" si="635">H124+H125</f>
        <v>6860</v>
      </c>
      <c r="I123" s="318">
        <f t="shared" si="635"/>
        <v>6860</v>
      </c>
      <c r="J123" s="318"/>
      <c r="K123" s="248">
        <f t="shared" ref="K123" si="636">K124+K125</f>
        <v>0</v>
      </c>
      <c r="L123" s="248">
        <f t="shared" ref="L123" si="637">L124+L125</f>
        <v>0</v>
      </c>
      <c r="M123" s="248"/>
      <c r="N123" s="318">
        <f>N124+N125</f>
        <v>0</v>
      </c>
      <c r="O123" s="318">
        <f t="shared" ref="O123" si="638">O124+O125</f>
        <v>0</v>
      </c>
      <c r="P123" s="318"/>
      <c r="Q123" s="248">
        <f t="shared" ref="Q123" si="639">Q124+Q125</f>
        <v>7631</v>
      </c>
      <c r="R123" s="248">
        <f t="shared" ref="R123" si="640">R124+R125</f>
        <v>0</v>
      </c>
      <c r="S123" s="248"/>
      <c r="T123" s="318">
        <f t="shared" ref="T123" si="641">T124+T125</f>
        <v>0</v>
      </c>
      <c r="U123" s="318">
        <f t="shared" ref="U123" si="642">U124+U125</f>
        <v>0</v>
      </c>
      <c r="V123" s="318"/>
      <c r="W123" s="248">
        <f t="shared" ref="W123" si="643">W124+W125</f>
        <v>0</v>
      </c>
      <c r="X123" s="248">
        <f t="shared" ref="X123" si="644">X124+X125</f>
        <v>0</v>
      </c>
      <c r="Y123" s="248"/>
      <c r="Z123" s="318">
        <f t="shared" ref="Z123" si="645">Z124+Z125</f>
        <v>0</v>
      </c>
      <c r="AA123" s="318">
        <f t="shared" ref="AA123" si="646">AA124+AA125</f>
        <v>0</v>
      </c>
      <c r="AB123" s="318">
        <f t="shared" ref="AB123" si="647">AB124+AB125</f>
        <v>0</v>
      </c>
      <c r="AC123" s="318">
        <f t="shared" ref="AC123" si="648">AC124+AC125</f>
        <v>0</v>
      </c>
      <c r="AD123" s="318"/>
      <c r="AE123" s="248">
        <f t="shared" ref="AE123" si="649">AE124+AE125</f>
        <v>0</v>
      </c>
      <c r="AF123" s="248">
        <f t="shared" ref="AF123" si="650">AF124+AF125</f>
        <v>0</v>
      </c>
      <c r="AG123" s="248">
        <f t="shared" ref="AG123" si="651">AG124+AG125</f>
        <v>0</v>
      </c>
      <c r="AH123" s="248">
        <f t="shared" ref="AH123" si="652">AH124+AH125</f>
        <v>0</v>
      </c>
      <c r="AI123" s="248"/>
      <c r="AJ123" s="318">
        <f t="shared" ref="AJ123" si="653">AJ124+AJ125</f>
        <v>0</v>
      </c>
      <c r="AK123" s="318">
        <f t="shared" ref="AK123" si="654">AK124+AK125</f>
        <v>0</v>
      </c>
      <c r="AL123" s="318">
        <f t="shared" ref="AL123" si="655">AL124+AL125</f>
        <v>0</v>
      </c>
      <c r="AM123" s="318">
        <f t="shared" ref="AM123" si="656">AM124+AM125</f>
        <v>0</v>
      </c>
      <c r="AN123" s="318"/>
      <c r="AO123" s="248">
        <f t="shared" ref="AO123" si="657">AO124+AO125</f>
        <v>0</v>
      </c>
      <c r="AP123" s="248">
        <f t="shared" ref="AP123" si="658">AP124+AP125</f>
        <v>0</v>
      </c>
      <c r="AQ123" s="248">
        <f t="shared" ref="AQ123" si="659">AQ124+AQ125</f>
        <v>0</v>
      </c>
      <c r="AR123" s="248">
        <f t="shared" ref="AR123" si="660">AR124+AR125</f>
        <v>0</v>
      </c>
      <c r="AS123" s="248"/>
      <c r="AT123" s="318">
        <f t="shared" ref="AT123" si="661">AT124+AT125</f>
        <v>0</v>
      </c>
      <c r="AU123" s="318">
        <f t="shared" ref="AU123" si="662">AU124+AU125</f>
        <v>0</v>
      </c>
      <c r="AV123" s="318">
        <f t="shared" ref="AV123" si="663">AV124+AV125</f>
        <v>0</v>
      </c>
      <c r="AW123" s="318">
        <f t="shared" ref="AW123" si="664">AW124+AW125</f>
        <v>0</v>
      </c>
      <c r="AX123" s="318"/>
      <c r="AY123" s="249">
        <f t="shared" ref="AY123" si="665">AY124+AY125</f>
        <v>0</v>
      </c>
      <c r="AZ123" s="305">
        <f t="shared" ref="AZ123" si="666">AZ124+AZ125</f>
        <v>0</v>
      </c>
      <c r="BA123" s="317"/>
      <c r="BB123" s="529"/>
    </row>
    <row r="124" spans="1:990" ht="43.5" customHeight="1">
      <c r="A124" s="618"/>
      <c r="B124" s="499"/>
      <c r="C124" s="499"/>
      <c r="D124" s="235" t="s">
        <v>2</v>
      </c>
      <c r="E124" s="415">
        <f>H124+K124+N124+Q124+T124+W124+Z124+AE124+AJ124+AO124+AT124+AY124</f>
        <v>0</v>
      </c>
      <c r="F124" s="415">
        <f t="shared" ref="F124:F125" si="667">I124+L124+O124+R124+U124+X124+AA124+AF124+AK124+AP124+AU124+AZ124</f>
        <v>0</v>
      </c>
      <c r="G124" s="416"/>
      <c r="H124" s="417"/>
      <c r="I124" s="417"/>
      <c r="J124" s="417"/>
      <c r="K124" s="415"/>
      <c r="L124" s="415"/>
      <c r="M124" s="415"/>
      <c r="N124" s="417"/>
      <c r="O124" s="417"/>
      <c r="P124" s="418"/>
      <c r="Q124" s="415"/>
      <c r="R124" s="415"/>
      <c r="S124" s="415"/>
      <c r="T124" s="417"/>
      <c r="U124" s="418"/>
      <c r="V124" s="417"/>
      <c r="W124" s="415"/>
      <c r="X124" s="415"/>
      <c r="Y124" s="415"/>
      <c r="Z124" s="417"/>
      <c r="AA124" s="419"/>
      <c r="AB124" s="420"/>
      <c r="AC124" s="421"/>
      <c r="AD124" s="418"/>
      <c r="AE124" s="415"/>
      <c r="AF124" s="422"/>
      <c r="AG124" s="423"/>
      <c r="AH124" s="424"/>
      <c r="AI124" s="425"/>
      <c r="AJ124" s="417"/>
      <c r="AK124" s="419"/>
      <c r="AL124" s="420"/>
      <c r="AM124" s="421"/>
      <c r="AN124" s="418"/>
      <c r="AO124" s="415"/>
      <c r="AP124" s="422"/>
      <c r="AQ124" s="423"/>
      <c r="AR124" s="424"/>
      <c r="AS124" s="425"/>
      <c r="AT124" s="417"/>
      <c r="AU124" s="418"/>
      <c r="AV124" s="418"/>
      <c r="AW124" s="421"/>
      <c r="AX124" s="418"/>
      <c r="AY124" s="249"/>
      <c r="AZ124" s="305"/>
      <c r="BA124" s="317"/>
      <c r="BB124" s="499"/>
    </row>
    <row r="125" spans="1:990" ht="29.25" customHeight="1">
      <c r="A125" s="619"/>
      <c r="B125" s="500"/>
      <c r="C125" s="500"/>
      <c r="D125" s="235" t="s">
        <v>43</v>
      </c>
      <c r="E125" s="249">
        <f>H125+K125+N125+Q125+T125+W125+Z125+AE125+AJ125+AO125+AT125+AY125</f>
        <v>14491</v>
      </c>
      <c r="F125" s="249">
        <f t="shared" si="667"/>
        <v>6860</v>
      </c>
      <c r="G125" s="306"/>
      <c r="H125" s="319">
        <v>6860</v>
      </c>
      <c r="I125" s="319">
        <v>6860</v>
      </c>
      <c r="J125" s="319"/>
      <c r="K125" s="249"/>
      <c r="L125" s="249"/>
      <c r="M125" s="249"/>
      <c r="N125" s="319"/>
      <c r="O125" s="319"/>
      <c r="P125" s="349"/>
      <c r="Q125" s="249">
        <v>7631</v>
      </c>
      <c r="R125" s="249"/>
      <c r="S125" s="249"/>
      <c r="T125" s="319"/>
      <c r="U125" s="349"/>
      <c r="V125" s="319"/>
      <c r="W125" s="249"/>
      <c r="X125" s="249"/>
      <c r="Y125" s="249"/>
      <c r="Z125" s="319"/>
      <c r="AA125" s="336"/>
      <c r="AB125" s="338"/>
      <c r="AC125" s="342"/>
      <c r="AD125" s="349"/>
      <c r="AE125" s="249"/>
      <c r="AF125" s="313"/>
      <c r="AG125" s="314"/>
      <c r="AH125" s="305"/>
      <c r="AI125" s="317"/>
      <c r="AJ125" s="319"/>
      <c r="AK125" s="336"/>
      <c r="AL125" s="338"/>
      <c r="AM125" s="342"/>
      <c r="AN125" s="349"/>
      <c r="AO125" s="249"/>
      <c r="AP125" s="313"/>
      <c r="AQ125" s="314"/>
      <c r="AR125" s="305"/>
      <c r="AS125" s="317"/>
      <c r="AT125" s="319"/>
      <c r="AU125" s="349"/>
      <c r="AV125" s="349"/>
      <c r="AW125" s="342"/>
      <c r="AX125" s="349"/>
      <c r="AY125" s="249"/>
      <c r="AZ125" s="305"/>
      <c r="BA125" s="317"/>
      <c r="BB125" s="500"/>
    </row>
    <row r="126" spans="1:990" ht="21" customHeight="1">
      <c r="A126" s="531"/>
      <c r="B126" s="481" t="s">
        <v>266</v>
      </c>
      <c r="C126" s="483"/>
      <c r="D126" s="229" t="s">
        <v>41</v>
      </c>
      <c r="E126" s="377">
        <f>E127+E128</f>
        <v>54481</v>
      </c>
      <c r="F126" s="377">
        <f>F127+F128</f>
        <v>6860</v>
      </c>
      <c r="G126" s="378">
        <f>(F126/E126)*100</f>
        <v>12.591545676474366</v>
      </c>
      <c r="H126" s="377">
        <f t="shared" ref="H126:AZ126" si="668">H127+H128</f>
        <v>6860</v>
      </c>
      <c r="I126" s="377">
        <f t="shared" si="668"/>
        <v>6860</v>
      </c>
      <c r="J126" s="377"/>
      <c r="K126" s="377">
        <f t="shared" si="668"/>
        <v>0</v>
      </c>
      <c r="L126" s="377">
        <f t="shared" si="668"/>
        <v>0</v>
      </c>
      <c r="M126" s="377"/>
      <c r="N126" s="377">
        <f t="shared" si="668"/>
        <v>4150.5</v>
      </c>
      <c r="O126" s="377">
        <f t="shared" si="668"/>
        <v>0</v>
      </c>
      <c r="P126" s="377"/>
      <c r="Q126" s="377">
        <f t="shared" si="668"/>
        <v>11529</v>
      </c>
      <c r="R126" s="377">
        <f t="shared" si="668"/>
        <v>0</v>
      </c>
      <c r="S126" s="377"/>
      <c r="T126" s="377">
        <f t="shared" si="668"/>
        <v>3898</v>
      </c>
      <c r="U126" s="379">
        <f t="shared" si="668"/>
        <v>0</v>
      </c>
      <c r="V126" s="377"/>
      <c r="W126" s="377">
        <f t="shared" si="668"/>
        <v>4150.5</v>
      </c>
      <c r="X126" s="377">
        <f t="shared" si="668"/>
        <v>0</v>
      </c>
      <c r="Y126" s="377"/>
      <c r="Z126" s="377">
        <f t="shared" si="668"/>
        <v>3898</v>
      </c>
      <c r="AA126" s="380">
        <f t="shared" si="668"/>
        <v>0</v>
      </c>
      <c r="AB126" s="381">
        <f t="shared" si="668"/>
        <v>0</v>
      </c>
      <c r="AC126" s="382">
        <f t="shared" si="668"/>
        <v>0</v>
      </c>
      <c r="AD126" s="379"/>
      <c r="AE126" s="377">
        <f t="shared" si="668"/>
        <v>3898</v>
      </c>
      <c r="AF126" s="380">
        <f t="shared" si="668"/>
        <v>0</v>
      </c>
      <c r="AG126" s="381">
        <f t="shared" si="668"/>
        <v>0</v>
      </c>
      <c r="AH126" s="382">
        <f t="shared" si="668"/>
        <v>0</v>
      </c>
      <c r="AI126" s="379"/>
      <c r="AJ126" s="377">
        <f t="shared" si="668"/>
        <v>4150.5</v>
      </c>
      <c r="AK126" s="380">
        <f t="shared" si="668"/>
        <v>0</v>
      </c>
      <c r="AL126" s="381">
        <f t="shared" si="668"/>
        <v>0</v>
      </c>
      <c r="AM126" s="426">
        <f t="shared" si="668"/>
        <v>0</v>
      </c>
      <c r="AN126" s="377"/>
      <c r="AO126" s="377">
        <f t="shared" si="668"/>
        <v>3898</v>
      </c>
      <c r="AP126" s="380">
        <f t="shared" si="668"/>
        <v>0</v>
      </c>
      <c r="AQ126" s="381">
        <f t="shared" si="668"/>
        <v>0</v>
      </c>
      <c r="AR126" s="426">
        <f t="shared" si="668"/>
        <v>0</v>
      </c>
      <c r="AS126" s="377"/>
      <c r="AT126" s="377">
        <f t="shared" si="668"/>
        <v>3898</v>
      </c>
      <c r="AU126" s="379">
        <f t="shared" si="668"/>
        <v>0</v>
      </c>
      <c r="AV126" s="379">
        <f t="shared" si="668"/>
        <v>0</v>
      </c>
      <c r="AW126" s="426">
        <f t="shared" si="668"/>
        <v>0</v>
      </c>
      <c r="AX126" s="377"/>
      <c r="AY126" s="377">
        <f t="shared" si="668"/>
        <v>4150.5</v>
      </c>
      <c r="AZ126" s="426">
        <f t="shared" si="668"/>
        <v>0</v>
      </c>
      <c r="BA126" s="377"/>
      <c r="BB126" s="485"/>
    </row>
    <row r="127" spans="1:990" ht="33" customHeight="1">
      <c r="A127" s="532"/>
      <c r="B127" s="482"/>
      <c r="C127" s="484"/>
      <c r="D127" s="239" t="s">
        <v>2</v>
      </c>
      <c r="E127" s="383">
        <f>H127+K127+N127+Q127+T127+W127+Z127+AE127+AJ127+AO127+AT127+AY127</f>
        <v>38980</v>
      </c>
      <c r="F127" s="383">
        <f t="shared" ref="E127:F128" si="669">I127+L127+O127+R127+U127+X127+AA127+AF127+AK127+AP127+AU127+AZ127</f>
        <v>0</v>
      </c>
      <c r="G127" s="384">
        <f t="shared" ref="G127" si="670">G128+G129</f>
        <v>44.255209341332815</v>
      </c>
      <c r="H127" s="383">
        <f>H107+H115+H121</f>
        <v>0</v>
      </c>
      <c r="I127" s="383">
        <f t="shared" ref="I127:AZ127" si="671">I107+I115+I121</f>
        <v>0</v>
      </c>
      <c r="J127" s="383"/>
      <c r="K127" s="383">
        <f t="shared" si="671"/>
        <v>0</v>
      </c>
      <c r="L127" s="383">
        <f t="shared" si="671"/>
        <v>0</v>
      </c>
      <c r="M127" s="383"/>
      <c r="N127" s="383">
        <f t="shared" si="671"/>
        <v>3898</v>
      </c>
      <c r="O127" s="383">
        <f t="shared" si="671"/>
        <v>0</v>
      </c>
      <c r="P127" s="383"/>
      <c r="Q127" s="383">
        <f t="shared" si="671"/>
        <v>3898</v>
      </c>
      <c r="R127" s="383">
        <f t="shared" si="671"/>
        <v>0</v>
      </c>
      <c r="S127" s="383"/>
      <c r="T127" s="383">
        <f t="shared" si="671"/>
        <v>3898</v>
      </c>
      <c r="U127" s="386">
        <f t="shared" si="671"/>
        <v>0</v>
      </c>
      <c r="V127" s="383"/>
      <c r="W127" s="383">
        <f t="shared" si="671"/>
        <v>3898</v>
      </c>
      <c r="X127" s="383">
        <f t="shared" si="671"/>
        <v>0</v>
      </c>
      <c r="Y127" s="383"/>
      <c r="Z127" s="383">
        <f t="shared" si="671"/>
        <v>3898</v>
      </c>
      <c r="AA127" s="387">
        <f t="shared" si="671"/>
        <v>0</v>
      </c>
      <c r="AB127" s="388">
        <f t="shared" si="671"/>
        <v>0</v>
      </c>
      <c r="AC127" s="389">
        <f t="shared" si="671"/>
        <v>0</v>
      </c>
      <c r="AD127" s="386"/>
      <c r="AE127" s="383">
        <f t="shared" si="671"/>
        <v>3898</v>
      </c>
      <c r="AF127" s="387">
        <f t="shared" si="671"/>
        <v>0</v>
      </c>
      <c r="AG127" s="388">
        <f t="shared" si="671"/>
        <v>0</v>
      </c>
      <c r="AH127" s="389">
        <f t="shared" si="671"/>
        <v>0</v>
      </c>
      <c r="AI127" s="386"/>
      <c r="AJ127" s="383">
        <f t="shared" si="671"/>
        <v>3898</v>
      </c>
      <c r="AK127" s="387">
        <f t="shared" si="671"/>
        <v>0</v>
      </c>
      <c r="AL127" s="388">
        <f t="shared" si="671"/>
        <v>0</v>
      </c>
      <c r="AM127" s="427">
        <f t="shared" si="671"/>
        <v>0</v>
      </c>
      <c r="AN127" s="383"/>
      <c r="AO127" s="383">
        <f t="shared" si="671"/>
        <v>3898</v>
      </c>
      <c r="AP127" s="387">
        <f t="shared" si="671"/>
        <v>0</v>
      </c>
      <c r="AQ127" s="388">
        <f t="shared" si="671"/>
        <v>0</v>
      </c>
      <c r="AR127" s="427">
        <f t="shared" si="671"/>
        <v>0</v>
      </c>
      <c r="AS127" s="383"/>
      <c r="AT127" s="383">
        <f t="shared" si="671"/>
        <v>3898</v>
      </c>
      <c r="AU127" s="386">
        <f t="shared" si="671"/>
        <v>0</v>
      </c>
      <c r="AV127" s="386">
        <f t="shared" si="671"/>
        <v>0</v>
      </c>
      <c r="AW127" s="427">
        <f t="shared" si="671"/>
        <v>0</v>
      </c>
      <c r="AX127" s="383"/>
      <c r="AY127" s="383">
        <f t="shared" si="671"/>
        <v>3898</v>
      </c>
      <c r="AZ127" s="427">
        <f t="shared" si="671"/>
        <v>0</v>
      </c>
      <c r="BA127" s="383"/>
      <c r="BB127" s="486"/>
    </row>
    <row r="128" spans="1:990" ht="21" customHeight="1">
      <c r="A128" s="532"/>
      <c r="B128" s="482"/>
      <c r="C128" s="484"/>
      <c r="D128" s="240" t="s">
        <v>43</v>
      </c>
      <c r="E128" s="383">
        <f t="shared" si="669"/>
        <v>15501</v>
      </c>
      <c r="F128" s="383">
        <f t="shared" si="669"/>
        <v>6860</v>
      </c>
      <c r="G128" s="384">
        <f>(F128/E128)*100</f>
        <v>44.255209341332815</v>
      </c>
      <c r="H128" s="383">
        <f>H108+H116+H122</f>
        <v>6860</v>
      </c>
      <c r="I128" s="383">
        <f t="shared" ref="I128:AZ128" si="672">I108+I116+I122</f>
        <v>6860</v>
      </c>
      <c r="J128" s="383"/>
      <c r="K128" s="383">
        <f t="shared" si="672"/>
        <v>0</v>
      </c>
      <c r="L128" s="383">
        <f t="shared" si="672"/>
        <v>0</v>
      </c>
      <c r="M128" s="383"/>
      <c r="N128" s="383">
        <f t="shared" si="672"/>
        <v>252.5</v>
      </c>
      <c r="O128" s="383">
        <f t="shared" si="672"/>
        <v>0</v>
      </c>
      <c r="P128" s="383"/>
      <c r="Q128" s="383">
        <f t="shared" si="672"/>
        <v>7631</v>
      </c>
      <c r="R128" s="383">
        <f t="shared" si="672"/>
        <v>0</v>
      </c>
      <c r="S128" s="383"/>
      <c r="T128" s="383">
        <f t="shared" si="672"/>
        <v>0</v>
      </c>
      <c r="U128" s="386">
        <f t="shared" si="672"/>
        <v>0</v>
      </c>
      <c r="V128" s="383"/>
      <c r="W128" s="383">
        <f t="shared" si="672"/>
        <v>252.5</v>
      </c>
      <c r="X128" s="383">
        <f t="shared" si="672"/>
        <v>0</v>
      </c>
      <c r="Y128" s="383"/>
      <c r="Z128" s="383">
        <f t="shared" si="672"/>
        <v>0</v>
      </c>
      <c r="AA128" s="387">
        <f t="shared" si="672"/>
        <v>0</v>
      </c>
      <c r="AB128" s="388">
        <f t="shared" si="672"/>
        <v>0</v>
      </c>
      <c r="AC128" s="389">
        <f t="shared" si="672"/>
        <v>0</v>
      </c>
      <c r="AD128" s="386"/>
      <c r="AE128" s="383">
        <f t="shared" si="672"/>
        <v>0</v>
      </c>
      <c r="AF128" s="387">
        <f t="shared" si="672"/>
        <v>0</v>
      </c>
      <c r="AG128" s="388">
        <f t="shared" si="672"/>
        <v>0</v>
      </c>
      <c r="AH128" s="389">
        <f t="shared" si="672"/>
        <v>0</v>
      </c>
      <c r="AI128" s="386"/>
      <c r="AJ128" s="383">
        <f t="shared" si="672"/>
        <v>252.5</v>
      </c>
      <c r="AK128" s="387">
        <f t="shared" si="672"/>
        <v>0</v>
      </c>
      <c r="AL128" s="388">
        <f t="shared" si="672"/>
        <v>0</v>
      </c>
      <c r="AM128" s="427">
        <f t="shared" si="672"/>
        <v>0</v>
      </c>
      <c r="AN128" s="383"/>
      <c r="AO128" s="383">
        <f t="shared" si="672"/>
        <v>0</v>
      </c>
      <c r="AP128" s="387">
        <f t="shared" si="672"/>
        <v>0</v>
      </c>
      <c r="AQ128" s="388">
        <f t="shared" si="672"/>
        <v>0</v>
      </c>
      <c r="AR128" s="427">
        <f t="shared" si="672"/>
        <v>0</v>
      </c>
      <c r="AS128" s="383"/>
      <c r="AT128" s="383">
        <f t="shared" si="672"/>
        <v>0</v>
      </c>
      <c r="AU128" s="386">
        <f t="shared" si="672"/>
        <v>0</v>
      </c>
      <c r="AV128" s="386">
        <f t="shared" si="672"/>
        <v>0</v>
      </c>
      <c r="AW128" s="427">
        <f t="shared" si="672"/>
        <v>0</v>
      </c>
      <c r="AX128" s="383"/>
      <c r="AY128" s="383">
        <f t="shared" si="672"/>
        <v>252.5</v>
      </c>
      <c r="AZ128" s="427">
        <f t="shared" si="672"/>
        <v>0</v>
      </c>
      <c r="BA128" s="383"/>
      <c r="BB128" s="486"/>
    </row>
    <row r="129" spans="1:54" ht="28.9" customHeight="1">
      <c r="A129" s="532"/>
      <c r="B129" s="482"/>
      <c r="C129" s="484"/>
      <c r="D129" s="241" t="s">
        <v>264</v>
      </c>
      <c r="E129" s="320">
        <f>H129+K129+N129+Q129+T129+W129+Z129+AE129+AJ129+AO129+AT129+AY129</f>
        <v>0</v>
      </c>
      <c r="F129" s="320">
        <f t="shared" ref="F129" si="673">I129+L129+O129+R129+U129+X129+AA129+AF129+AK129+AP129+AU129+AZ129</f>
        <v>0</v>
      </c>
      <c r="G129" s="428"/>
      <c r="H129" s="320">
        <f>H109</f>
        <v>0</v>
      </c>
      <c r="I129" s="320">
        <f t="shared" ref="I129:AZ129" si="674">I109</f>
        <v>0</v>
      </c>
      <c r="J129" s="320"/>
      <c r="K129" s="320">
        <f t="shared" si="674"/>
        <v>0</v>
      </c>
      <c r="L129" s="320">
        <f t="shared" si="674"/>
        <v>0</v>
      </c>
      <c r="M129" s="320"/>
      <c r="N129" s="320">
        <f t="shared" si="674"/>
        <v>0</v>
      </c>
      <c r="O129" s="320">
        <f t="shared" si="674"/>
        <v>0</v>
      </c>
      <c r="P129" s="320"/>
      <c r="Q129" s="320">
        <f t="shared" si="674"/>
        <v>0</v>
      </c>
      <c r="R129" s="320">
        <f t="shared" si="674"/>
        <v>0</v>
      </c>
      <c r="S129" s="320"/>
      <c r="T129" s="320">
        <f t="shared" si="674"/>
        <v>0</v>
      </c>
      <c r="U129" s="429">
        <f t="shared" si="674"/>
        <v>0</v>
      </c>
      <c r="V129" s="320"/>
      <c r="W129" s="320">
        <f t="shared" si="674"/>
        <v>0</v>
      </c>
      <c r="X129" s="320">
        <f t="shared" si="674"/>
        <v>0</v>
      </c>
      <c r="Y129" s="320"/>
      <c r="Z129" s="320">
        <f t="shared" si="674"/>
        <v>0</v>
      </c>
      <c r="AA129" s="430">
        <f t="shared" si="674"/>
        <v>0</v>
      </c>
      <c r="AB129" s="431">
        <f t="shared" si="674"/>
        <v>0</v>
      </c>
      <c r="AC129" s="432">
        <f t="shared" si="674"/>
        <v>0</v>
      </c>
      <c r="AD129" s="429"/>
      <c r="AE129" s="320">
        <f t="shared" si="674"/>
        <v>0</v>
      </c>
      <c r="AF129" s="430">
        <f t="shared" si="674"/>
        <v>0</v>
      </c>
      <c r="AG129" s="431">
        <f t="shared" si="674"/>
        <v>0</v>
      </c>
      <c r="AH129" s="432">
        <f t="shared" si="674"/>
        <v>0</v>
      </c>
      <c r="AI129" s="429"/>
      <c r="AJ129" s="320">
        <f t="shared" si="674"/>
        <v>0</v>
      </c>
      <c r="AK129" s="430">
        <f t="shared" si="674"/>
        <v>0</v>
      </c>
      <c r="AL129" s="431">
        <f t="shared" si="674"/>
        <v>0</v>
      </c>
      <c r="AM129" s="433">
        <f t="shared" si="674"/>
        <v>0</v>
      </c>
      <c r="AN129" s="320"/>
      <c r="AO129" s="320">
        <f t="shared" si="674"/>
        <v>0</v>
      </c>
      <c r="AP129" s="430">
        <f t="shared" si="674"/>
        <v>0</v>
      </c>
      <c r="AQ129" s="431">
        <f t="shared" si="674"/>
        <v>0</v>
      </c>
      <c r="AR129" s="433">
        <f t="shared" si="674"/>
        <v>0</v>
      </c>
      <c r="AS129" s="320"/>
      <c r="AT129" s="320">
        <f t="shared" si="674"/>
        <v>0</v>
      </c>
      <c r="AU129" s="429">
        <f t="shared" si="674"/>
        <v>0</v>
      </c>
      <c r="AV129" s="429">
        <f t="shared" si="674"/>
        <v>0</v>
      </c>
      <c r="AW129" s="433">
        <f t="shared" si="674"/>
        <v>0</v>
      </c>
      <c r="AX129" s="320"/>
      <c r="AY129" s="320">
        <f t="shared" si="674"/>
        <v>0</v>
      </c>
      <c r="AZ129" s="433">
        <f t="shared" si="674"/>
        <v>0</v>
      </c>
      <c r="BA129" s="320"/>
      <c r="BB129" s="486"/>
    </row>
    <row r="130" spans="1:54" ht="29.25" customHeight="1">
      <c r="A130" s="526"/>
      <c r="B130" s="527"/>
      <c r="C130" s="527"/>
      <c r="D130" s="527"/>
      <c r="E130" s="527"/>
      <c r="F130" s="527"/>
      <c r="G130" s="527"/>
      <c r="H130" s="527"/>
      <c r="I130" s="527"/>
      <c r="J130" s="527"/>
      <c r="K130" s="527"/>
      <c r="L130" s="527"/>
      <c r="M130" s="527"/>
      <c r="N130" s="527"/>
      <c r="O130" s="527"/>
      <c r="P130" s="527"/>
      <c r="Q130" s="527"/>
      <c r="R130" s="527"/>
      <c r="S130" s="527"/>
      <c r="T130" s="527"/>
      <c r="U130" s="527"/>
      <c r="V130" s="527"/>
      <c r="W130" s="527"/>
      <c r="X130" s="527"/>
      <c r="Y130" s="527"/>
      <c r="Z130" s="527"/>
      <c r="AA130" s="527"/>
      <c r="AB130" s="527"/>
      <c r="AC130" s="527"/>
      <c r="AD130" s="527"/>
      <c r="AE130" s="527"/>
      <c r="AF130" s="527"/>
      <c r="AG130" s="527"/>
      <c r="AH130" s="527"/>
      <c r="AI130" s="527"/>
      <c r="AJ130" s="527"/>
      <c r="AK130" s="527"/>
      <c r="AL130" s="527"/>
      <c r="AM130" s="527"/>
      <c r="AN130" s="527"/>
      <c r="AO130" s="527"/>
      <c r="AP130" s="527"/>
      <c r="AQ130" s="527"/>
      <c r="AR130" s="527"/>
      <c r="AS130" s="527"/>
      <c r="AT130" s="527"/>
      <c r="AU130" s="527"/>
      <c r="AV130" s="527"/>
      <c r="AW130" s="527"/>
      <c r="AX130" s="527"/>
      <c r="AY130" s="527"/>
      <c r="AZ130" s="527"/>
      <c r="BA130" s="527"/>
      <c r="BB130" s="528"/>
    </row>
    <row r="131" spans="1:54" ht="22.5" customHeight="1">
      <c r="A131" s="513" t="s">
        <v>260</v>
      </c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514"/>
      <c r="AT131" s="514"/>
      <c r="AU131" s="514"/>
      <c r="AV131" s="514"/>
      <c r="AW131" s="514"/>
      <c r="AX131" s="514"/>
      <c r="AY131" s="514"/>
      <c r="AZ131" s="514"/>
      <c r="BA131" s="514"/>
      <c r="BB131" s="515"/>
    </row>
    <row r="132" spans="1:54" ht="18.75" customHeight="1">
      <c r="A132" s="516" t="s">
        <v>261</v>
      </c>
      <c r="B132" s="517"/>
      <c r="C132" s="518"/>
      <c r="D132" s="142" t="s">
        <v>41</v>
      </c>
      <c r="E132" s="290">
        <f>E133+E134+E135</f>
        <v>59587.709998888888</v>
      </c>
      <c r="F132" s="290">
        <f t="shared" ref="F132:AZ132" si="675">F133+F134+F135</f>
        <v>6860</v>
      </c>
      <c r="G132" s="291">
        <f>(F132/E132)*100</f>
        <v>11.512441072375355</v>
      </c>
      <c r="H132" s="322">
        <f t="shared" si="675"/>
        <v>6860</v>
      </c>
      <c r="I132" s="322">
        <f t="shared" si="675"/>
        <v>6860</v>
      </c>
      <c r="J132" s="322"/>
      <c r="K132" s="290">
        <f t="shared" si="675"/>
        <v>0</v>
      </c>
      <c r="L132" s="290">
        <f t="shared" si="675"/>
        <v>0</v>
      </c>
      <c r="M132" s="290"/>
      <c r="N132" s="322">
        <f t="shared" si="675"/>
        <v>5752.1111111111113</v>
      </c>
      <c r="O132" s="322">
        <f t="shared" si="675"/>
        <v>0</v>
      </c>
      <c r="P132" s="322"/>
      <c r="Q132" s="290">
        <f t="shared" si="675"/>
        <v>11529</v>
      </c>
      <c r="R132" s="290">
        <f t="shared" si="675"/>
        <v>0</v>
      </c>
      <c r="S132" s="290"/>
      <c r="T132" s="322">
        <f t="shared" si="675"/>
        <v>3898</v>
      </c>
      <c r="U132" s="322">
        <f t="shared" si="675"/>
        <v>0</v>
      </c>
      <c r="V132" s="322"/>
      <c r="W132" s="290">
        <f t="shared" si="675"/>
        <v>5728.333333333333</v>
      </c>
      <c r="X132" s="290">
        <f t="shared" si="675"/>
        <v>0</v>
      </c>
      <c r="Y132" s="290"/>
      <c r="Z132" s="322">
        <f t="shared" si="675"/>
        <v>3898</v>
      </c>
      <c r="AA132" s="327">
        <f t="shared" si="675"/>
        <v>0</v>
      </c>
      <c r="AB132" s="329" t="e">
        <f t="shared" si="675"/>
        <v>#DIV/0!</v>
      </c>
      <c r="AC132" s="339">
        <f t="shared" si="675"/>
        <v>0</v>
      </c>
      <c r="AD132" s="344"/>
      <c r="AE132" s="290">
        <f t="shared" si="675"/>
        <v>3898</v>
      </c>
      <c r="AF132" s="293">
        <f t="shared" si="675"/>
        <v>0</v>
      </c>
      <c r="AG132" s="294" t="e">
        <f t="shared" si="675"/>
        <v>#DIV/0!</v>
      </c>
      <c r="AH132" s="292">
        <f t="shared" si="675"/>
        <v>0</v>
      </c>
      <c r="AI132" s="411"/>
      <c r="AJ132" s="322">
        <f t="shared" si="675"/>
        <v>5676.4444444444443</v>
      </c>
      <c r="AK132" s="327">
        <f t="shared" si="675"/>
        <v>0</v>
      </c>
      <c r="AL132" s="329">
        <f t="shared" si="675"/>
        <v>0</v>
      </c>
      <c r="AM132" s="339">
        <f t="shared" si="675"/>
        <v>0</v>
      </c>
      <c r="AN132" s="344"/>
      <c r="AO132" s="290">
        <f t="shared" si="675"/>
        <v>3898</v>
      </c>
      <c r="AP132" s="293">
        <f t="shared" si="675"/>
        <v>0</v>
      </c>
      <c r="AQ132" s="296" t="e">
        <f t="shared" si="675"/>
        <v>#DIV/0!</v>
      </c>
      <c r="AR132" s="295">
        <f t="shared" si="675"/>
        <v>0</v>
      </c>
      <c r="AS132" s="290"/>
      <c r="AT132" s="322">
        <f t="shared" si="675"/>
        <v>3898</v>
      </c>
      <c r="AU132" s="344">
        <f t="shared" si="675"/>
        <v>0</v>
      </c>
      <c r="AV132" s="329" t="e">
        <f t="shared" si="675"/>
        <v>#DIV/0!</v>
      </c>
      <c r="AW132" s="339">
        <f t="shared" si="675"/>
        <v>0</v>
      </c>
      <c r="AX132" s="322"/>
      <c r="AY132" s="290">
        <f t="shared" si="675"/>
        <v>4551.8211099999999</v>
      </c>
      <c r="AZ132" s="290">
        <f t="shared" si="675"/>
        <v>0</v>
      </c>
      <c r="BA132" s="411"/>
      <c r="BB132" s="522"/>
    </row>
    <row r="133" spans="1:54" ht="31.9" customHeight="1">
      <c r="A133" s="519"/>
      <c r="B133" s="520"/>
      <c r="C133" s="521"/>
      <c r="D133" s="158" t="s">
        <v>2</v>
      </c>
      <c r="E133" s="307">
        <f t="shared" ref="E133:F135" si="676">H133+K133+N133+Q133+T133+W133+Z133+AE133+AJ133+AO133+AT133+AY133</f>
        <v>41804.1</v>
      </c>
      <c r="F133" s="307">
        <f t="shared" si="676"/>
        <v>0</v>
      </c>
      <c r="G133" s="407">
        <f>(F133/E133)*100</f>
        <v>0</v>
      </c>
      <c r="H133" s="325">
        <f>H13-H137</f>
        <v>0</v>
      </c>
      <c r="I133" s="325">
        <f t="shared" ref="I133:AZ133" si="677">I13-I137</f>
        <v>0</v>
      </c>
      <c r="J133" s="325"/>
      <c r="K133" s="307">
        <f t="shared" si="677"/>
        <v>0</v>
      </c>
      <c r="L133" s="307">
        <f t="shared" si="677"/>
        <v>0</v>
      </c>
      <c r="M133" s="307"/>
      <c r="N133" s="325">
        <f t="shared" si="677"/>
        <v>4854.8</v>
      </c>
      <c r="O133" s="325">
        <f t="shared" si="677"/>
        <v>0</v>
      </c>
      <c r="P133" s="325"/>
      <c r="Q133" s="307">
        <f t="shared" si="677"/>
        <v>3898</v>
      </c>
      <c r="R133" s="307">
        <f t="shared" si="677"/>
        <v>0</v>
      </c>
      <c r="S133" s="307"/>
      <c r="T133" s="325">
        <f t="shared" si="677"/>
        <v>3898</v>
      </c>
      <c r="U133" s="325">
        <f t="shared" si="677"/>
        <v>0</v>
      </c>
      <c r="V133" s="325"/>
      <c r="W133" s="307">
        <f t="shared" si="677"/>
        <v>4855</v>
      </c>
      <c r="X133" s="307">
        <f t="shared" si="677"/>
        <v>0</v>
      </c>
      <c r="Y133" s="307"/>
      <c r="Z133" s="325">
        <f t="shared" si="677"/>
        <v>3898</v>
      </c>
      <c r="AA133" s="333">
        <f t="shared" si="677"/>
        <v>0</v>
      </c>
      <c r="AB133" s="335">
        <f t="shared" si="677"/>
        <v>0</v>
      </c>
      <c r="AC133" s="341">
        <f t="shared" si="677"/>
        <v>0</v>
      </c>
      <c r="AD133" s="408"/>
      <c r="AE133" s="307">
        <f t="shared" si="677"/>
        <v>3898</v>
      </c>
      <c r="AF133" s="309">
        <f t="shared" si="677"/>
        <v>0</v>
      </c>
      <c r="AG133" s="310">
        <f t="shared" si="677"/>
        <v>0</v>
      </c>
      <c r="AH133" s="308">
        <f t="shared" si="677"/>
        <v>0</v>
      </c>
      <c r="AI133" s="413"/>
      <c r="AJ133" s="325">
        <f t="shared" si="677"/>
        <v>4808.3</v>
      </c>
      <c r="AK133" s="333">
        <f t="shared" si="677"/>
        <v>0</v>
      </c>
      <c r="AL133" s="335">
        <f t="shared" si="677"/>
        <v>0</v>
      </c>
      <c r="AM133" s="341">
        <f t="shared" si="677"/>
        <v>0</v>
      </c>
      <c r="AN133" s="408"/>
      <c r="AO133" s="307">
        <f t="shared" si="677"/>
        <v>3898</v>
      </c>
      <c r="AP133" s="309">
        <f t="shared" si="677"/>
        <v>0</v>
      </c>
      <c r="AQ133" s="312">
        <f t="shared" si="677"/>
        <v>0</v>
      </c>
      <c r="AR133" s="311">
        <f t="shared" si="677"/>
        <v>0</v>
      </c>
      <c r="AS133" s="307"/>
      <c r="AT133" s="325">
        <f t="shared" si="677"/>
        <v>3898</v>
      </c>
      <c r="AU133" s="333">
        <f t="shared" si="677"/>
        <v>0</v>
      </c>
      <c r="AV133" s="408">
        <f t="shared" si="677"/>
        <v>0</v>
      </c>
      <c r="AW133" s="341">
        <f t="shared" si="677"/>
        <v>0</v>
      </c>
      <c r="AX133" s="325"/>
      <c r="AY133" s="307">
        <f t="shared" si="677"/>
        <v>3898</v>
      </c>
      <c r="AZ133" s="307">
        <f t="shared" si="677"/>
        <v>0</v>
      </c>
      <c r="BA133" s="309"/>
      <c r="BB133" s="523"/>
    </row>
    <row r="134" spans="1:54" ht="20.25" customHeight="1">
      <c r="A134" s="519"/>
      <c r="B134" s="520"/>
      <c r="C134" s="521"/>
      <c r="D134" s="159" t="s">
        <v>43</v>
      </c>
      <c r="E134" s="307">
        <f t="shared" si="676"/>
        <v>17783.609998888889</v>
      </c>
      <c r="F134" s="307">
        <f t="shared" si="676"/>
        <v>6860</v>
      </c>
      <c r="G134" s="407">
        <f>(F134/E134)*100</f>
        <v>38.574845042309235</v>
      </c>
      <c r="H134" s="325">
        <f>H14-H138</f>
        <v>6860</v>
      </c>
      <c r="I134" s="325">
        <f t="shared" ref="I134:AZ134" si="678">I14-I138</f>
        <v>6860</v>
      </c>
      <c r="J134" s="325"/>
      <c r="K134" s="307">
        <f t="shared" si="678"/>
        <v>0</v>
      </c>
      <c r="L134" s="307">
        <f t="shared" si="678"/>
        <v>0</v>
      </c>
      <c r="M134" s="307"/>
      <c r="N134" s="325">
        <f t="shared" si="678"/>
        <v>897.31111111111113</v>
      </c>
      <c r="O134" s="325">
        <f t="shared" si="678"/>
        <v>0</v>
      </c>
      <c r="P134" s="325"/>
      <c r="Q134" s="307">
        <f t="shared" si="678"/>
        <v>7631</v>
      </c>
      <c r="R134" s="307">
        <f t="shared" si="678"/>
        <v>0</v>
      </c>
      <c r="S134" s="307"/>
      <c r="T134" s="325">
        <f t="shared" si="678"/>
        <v>0</v>
      </c>
      <c r="U134" s="408">
        <f t="shared" si="678"/>
        <v>0</v>
      </c>
      <c r="V134" s="325"/>
      <c r="W134" s="307">
        <f t="shared" si="678"/>
        <v>873.33333333333337</v>
      </c>
      <c r="X134" s="307">
        <f t="shared" si="678"/>
        <v>0</v>
      </c>
      <c r="Y134" s="307"/>
      <c r="Z134" s="325">
        <f t="shared" si="678"/>
        <v>0</v>
      </c>
      <c r="AA134" s="333">
        <f t="shared" si="678"/>
        <v>0</v>
      </c>
      <c r="AB134" s="335" t="e">
        <f t="shared" si="678"/>
        <v>#DIV/0!</v>
      </c>
      <c r="AC134" s="341">
        <f t="shared" si="678"/>
        <v>0</v>
      </c>
      <c r="AD134" s="408"/>
      <c r="AE134" s="307">
        <f t="shared" si="678"/>
        <v>0</v>
      </c>
      <c r="AF134" s="309">
        <f t="shared" si="678"/>
        <v>0</v>
      </c>
      <c r="AG134" s="310" t="e">
        <f t="shared" si="678"/>
        <v>#DIV/0!</v>
      </c>
      <c r="AH134" s="308">
        <f t="shared" si="678"/>
        <v>0</v>
      </c>
      <c r="AI134" s="413"/>
      <c r="AJ134" s="325">
        <f t="shared" si="678"/>
        <v>868.14444444444439</v>
      </c>
      <c r="AK134" s="333">
        <f t="shared" si="678"/>
        <v>0</v>
      </c>
      <c r="AL134" s="335">
        <f t="shared" si="678"/>
        <v>0</v>
      </c>
      <c r="AM134" s="347">
        <f t="shared" si="678"/>
        <v>0</v>
      </c>
      <c r="AN134" s="325"/>
      <c r="AO134" s="307">
        <f t="shared" si="678"/>
        <v>0</v>
      </c>
      <c r="AP134" s="309">
        <f t="shared" si="678"/>
        <v>0</v>
      </c>
      <c r="AQ134" s="310" t="e">
        <f t="shared" si="678"/>
        <v>#DIV/0!</v>
      </c>
      <c r="AR134" s="311">
        <f t="shared" si="678"/>
        <v>0</v>
      </c>
      <c r="AS134" s="307"/>
      <c r="AT134" s="325">
        <f t="shared" si="678"/>
        <v>0</v>
      </c>
      <c r="AU134" s="408">
        <f t="shared" si="678"/>
        <v>0</v>
      </c>
      <c r="AV134" s="408" t="e">
        <f t="shared" si="678"/>
        <v>#DIV/0!</v>
      </c>
      <c r="AW134" s="347">
        <f t="shared" si="678"/>
        <v>0</v>
      </c>
      <c r="AX134" s="325"/>
      <c r="AY134" s="307">
        <f t="shared" si="678"/>
        <v>653.82110999999986</v>
      </c>
      <c r="AZ134" s="311">
        <f t="shared" si="678"/>
        <v>0</v>
      </c>
      <c r="BA134" s="307"/>
      <c r="BB134" s="523"/>
    </row>
    <row r="135" spans="1:54" ht="31.9" customHeight="1">
      <c r="A135" s="519"/>
      <c r="B135" s="520"/>
      <c r="C135" s="521"/>
      <c r="D135" s="160" t="s">
        <v>264</v>
      </c>
      <c r="E135" s="249">
        <f t="shared" si="676"/>
        <v>0</v>
      </c>
      <c r="F135" s="249">
        <f t="shared" si="676"/>
        <v>0</v>
      </c>
      <c r="G135" s="306"/>
      <c r="H135" s="319"/>
      <c r="I135" s="319"/>
      <c r="J135" s="319"/>
      <c r="K135" s="249"/>
      <c r="L135" s="249"/>
      <c r="M135" s="249"/>
      <c r="N135" s="319"/>
      <c r="O135" s="319"/>
      <c r="P135" s="319"/>
      <c r="Q135" s="249"/>
      <c r="R135" s="249"/>
      <c r="S135" s="249"/>
      <c r="T135" s="319"/>
      <c r="U135" s="349"/>
      <c r="V135" s="319"/>
      <c r="W135" s="249"/>
      <c r="X135" s="249"/>
      <c r="Y135" s="249"/>
      <c r="Z135" s="319"/>
      <c r="AA135" s="336"/>
      <c r="AB135" s="338"/>
      <c r="AC135" s="342"/>
      <c r="AD135" s="349"/>
      <c r="AE135" s="249"/>
      <c r="AF135" s="313"/>
      <c r="AG135" s="314"/>
      <c r="AH135" s="305"/>
      <c r="AI135" s="317"/>
      <c r="AJ135" s="319"/>
      <c r="AK135" s="336"/>
      <c r="AL135" s="338"/>
      <c r="AM135" s="342"/>
      <c r="AN135" s="349"/>
      <c r="AO135" s="249"/>
      <c r="AP135" s="313"/>
      <c r="AQ135" s="314"/>
      <c r="AR135" s="315"/>
      <c r="AS135" s="249"/>
      <c r="AT135" s="319"/>
      <c r="AU135" s="349"/>
      <c r="AV135" s="349"/>
      <c r="AW135" s="342"/>
      <c r="AX135" s="319"/>
      <c r="AY135" s="249"/>
      <c r="AZ135" s="305"/>
      <c r="BA135" s="317"/>
      <c r="BB135" s="523"/>
    </row>
    <row r="136" spans="1:54" ht="15" customHeight="1">
      <c r="A136" s="516" t="s">
        <v>376</v>
      </c>
      <c r="B136" s="517"/>
      <c r="C136" s="518"/>
      <c r="D136" s="141" t="s">
        <v>41</v>
      </c>
      <c r="E136" s="290">
        <f>E137+E138+E139</f>
        <v>142.19999999999999</v>
      </c>
      <c r="F136" s="290">
        <f t="shared" ref="F136:I136" si="679">F137+F138+F139</f>
        <v>0</v>
      </c>
      <c r="G136" s="291">
        <f>(F136/E136)*100</f>
        <v>0</v>
      </c>
      <c r="H136" s="322">
        <f t="shared" si="679"/>
        <v>0</v>
      </c>
      <c r="I136" s="322">
        <f t="shared" si="679"/>
        <v>0</v>
      </c>
      <c r="J136" s="322"/>
      <c r="K136" s="290">
        <f t="shared" ref="K136" si="680">K137+K138+K139</f>
        <v>0</v>
      </c>
      <c r="L136" s="290">
        <f t="shared" ref="L136" si="681">L137+L138+L139</f>
        <v>0</v>
      </c>
      <c r="M136" s="290"/>
      <c r="N136" s="322">
        <f t="shared" ref="N136" si="682">N137+N138+N139</f>
        <v>0</v>
      </c>
      <c r="O136" s="322">
        <f t="shared" ref="O136" si="683">O137+O138+O139</f>
        <v>0</v>
      </c>
      <c r="P136" s="322"/>
      <c r="Q136" s="290">
        <f t="shared" ref="Q136" si="684">Q137+Q138+Q139</f>
        <v>0</v>
      </c>
      <c r="R136" s="290">
        <f t="shared" ref="R136" si="685">R137+R138+R139</f>
        <v>0</v>
      </c>
      <c r="S136" s="290"/>
      <c r="T136" s="322">
        <f t="shared" ref="T136" si="686">T137+T138+T139</f>
        <v>0</v>
      </c>
      <c r="U136" s="322">
        <f t="shared" ref="U136" si="687">U137+U138+U139</f>
        <v>0</v>
      </c>
      <c r="V136" s="322"/>
      <c r="W136" s="290">
        <f t="shared" ref="W136" si="688">W137+W138+W139</f>
        <v>0</v>
      </c>
      <c r="X136" s="290">
        <f t="shared" ref="X136" si="689">X137+X138+X139</f>
        <v>0</v>
      </c>
      <c r="Y136" s="290"/>
      <c r="Z136" s="322">
        <f t="shared" ref="Z136" si="690">Z137+Z138+Z139</f>
        <v>0</v>
      </c>
      <c r="AA136" s="322">
        <f t="shared" ref="AA136" si="691">AA137+AA138+AA139</f>
        <v>0</v>
      </c>
      <c r="AB136" s="322">
        <f t="shared" ref="AB136" si="692">AB137+AB138+AB139</f>
        <v>0</v>
      </c>
      <c r="AC136" s="322">
        <f t="shared" ref="AC136" si="693">AC137+AC138+AC139</f>
        <v>0</v>
      </c>
      <c r="AD136" s="339"/>
      <c r="AE136" s="290">
        <f t="shared" ref="AE136" si="694">AE137+AE138+AE139</f>
        <v>0</v>
      </c>
      <c r="AF136" s="290">
        <f t="shared" ref="AF136" si="695">AF137+AF138+AF139</f>
        <v>0</v>
      </c>
      <c r="AG136" s="290">
        <f t="shared" ref="AG136" si="696">AG137+AG138+AG139</f>
        <v>0</v>
      </c>
      <c r="AH136" s="290">
        <f t="shared" ref="AH136" si="697">AH137+AH138+AH139</f>
        <v>0</v>
      </c>
      <c r="AI136" s="292"/>
      <c r="AJ136" s="322">
        <f t="shared" ref="AJ136" si="698">AJ137+AJ138+AJ139</f>
        <v>0</v>
      </c>
      <c r="AK136" s="322">
        <f t="shared" ref="AK136" si="699">AK137+AK138+AK139</f>
        <v>0</v>
      </c>
      <c r="AL136" s="322">
        <f t="shared" ref="AL136" si="700">AL137+AL138+AL139</f>
        <v>0</v>
      </c>
      <c r="AM136" s="322">
        <f t="shared" ref="AM136" si="701">AM137+AM138+AM139</f>
        <v>0</v>
      </c>
      <c r="AN136" s="339"/>
      <c r="AO136" s="290">
        <f t="shared" ref="AO136" si="702">AO137+AO138+AO139</f>
        <v>0</v>
      </c>
      <c r="AP136" s="290">
        <f t="shared" ref="AP136" si="703">AP137+AP138+AP139</f>
        <v>0</v>
      </c>
      <c r="AQ136" s="290">
        <f t="shared" ref="AQ136" si="704">AQ137+AQ138+AQ139</f>
        <v>0</v>
      </c>
      <c r="AR136" s="290">
        <f t="shared" ref="AR136" si="705">AR137+AR138+AR139</f>
        <v>0</v>
      </c>
      <c r="AS136" s="290"/>
      <c r="AT136" s="322">
        <f t="shared" ref="AT136" si="706">AT137+AT138+AT139</f>
        <v>0</v>
      </c>
      <c r="AU136" s="339">
        <f t="shared" ref="AU136" si="707">AU137+AU138+AU139</f>
        <v>0</v>
      </c>
      <c r="AV136" s="322">
        <f t="shared" ref="AV136" si="708">AV137+AV138+AV139</f>
        <v>0</v>
      </c>
      <c r="AW136" s="322">
        <f t="shared" ref="AW136" si="709">AW137+AW138+AW139</f>
        <v>0</v>
      </c>
      <c r="AX136" s="322"/>
      <c r="AY136" s="290">
        <f t="shared" ref="AY136" si="710">AY137+AY138+AY139</f>
        <v>142.19999999999999</v>
      </c>
      <c r="AZ136" s="290">
        <f t="shared" ref="AZ136" si="711">AZ137+AZ138+AZ139</f>
        <v>0</v>
      </c>
      <c r="BA136" s="292"/>
      <c r="BB136" s="522"/>
    </row>
    <row r="137" spans="1:54" ht="32.450000000000003" customHeight="1">
      <c r="A137" s="519"/>
      <c r="B137" s="520"/>
      <c r="C137" s="521"/>
      <c r="D137" s="158" t="s">
        <v>2</v>
      </c>
      <c r="E137" s="248">
        <f t="shared" ref="E137:F139" si="712">H137+K137+N137+Q137+T137+W137+Z137+AE137+AJ137+AO137+AT137+AY137</f>
        <v>0</v>
      </c>
      <c r="F137" s="248">
        <f t="shared" si="712"/>
        <v>0</v>
      </c>
      <c r="G137" s="248"/>
      <c r="H137" s="318">
        <f>H100</f>
        <v>0</v>
      </c>
      <c r="I137" s="318">
        <f>I100</f>
        <v>0</v>
      </c>
      <c r="J137" s="340"/>
      <c r="K137" s="248">
        <f t="shared" ref="K137:L137" si="713">K100</f>
        <v>0</v>
      </c>
      <c r="L137" s="248">
        <f t="shared" si="713"/>
        <v>0</v>
      </c>
      <c r="M137" s="248"/>
      <c r="N137" s="318">
        <f t="shared" ref="N137:O137" si="714">N100</f>
        <v>0</v>
      </c>
      <c r="O137" s="318">
        <f t="shared" si="714"/>
        <v>0</v>
      </c>
      <c r="P137" s="318"/>
      <c r="Q137" s="248">
        <f t="shared" ref="Q137:R137" si="715">Q100</f>
        <v>0</v>
      </c>
      <c r="R137" s="248">
        <f t="shared" si="715"/>
        <v>0</v>
      </c>
      <c r="S137" s="248"/>
      <c r="T137" s="318">
        <f t="shared" ref="T137:U137" si="716">T100</f>
        <v>0</v>
      </c>
      <c r="U137" s="318">
        <f t="shared" si="716"/>
        <v>0</v>
      </c>
      <c r="V137" s="318"/>
      <c r="W137" s="248">
        <f t="shared" ref="W137:X137" si="717">W100</f>
        <v>0</v>
      </c>
      <c r="X137" s="248">
        <f t="shared" si="717"/>
        <v>0</v>
      </c>
      <c r="Y137" s="248"/>
      <c r="Z137" s="318">
        <f t="shared" ref="Z137:AC137" si="718">Z100</f>
        <v>0</v>
      </c>
      <c r="AA137" s="346">
        <f t="shared" si="718"/>
        <v>0</v>
      </c>
      <c r="AB137" s="346">
        <f t="shared" si="718"/>
        <v>0</v>
      </c>
      <c r="AC137" s="340">
        <f t="shared" si="718"/>
        <v>0</v>
      </c>
      <c r="AD137" s="346"/>
      <c r="AE137" s="248">
        <f t="shared" ref="AE137:AH137" si="719">AE100</f>
        <v>0</v>
      </c>
      <c r="AF137" s="353">
        <f t="shared" si="719"/>
        <v>0</v>
      </c>
      <c r="AG137" s="353">
        <f t="shared" si="719"/>
        <v>0</v>
      </c>
      <c r="AH137" s="300">
        <f t="shared" si="719"/>
        <v>0</v>
      </c>
      <c r="AI137" s="353"/>
      <c r="AJ137" s="318">
        <f t="shared" ref="AJ137:AM137" si="720">AJ100</f>
        <v>0</v>
      </c>
      <c r="AK137" s="346">
        <f t="shared" si="720"/>
        <v>0</v>
      </c>
      <c r="AL137" s="346">
        <f t="shared" si="720"/>
        <v>0</v>
      </c>
      <c r="AM137" s="340">
        <f t="shared" si="720"/>
        <v>0</v>
      </c>
      <c r="AN137" s="346"/>
      <c r="AO137" s="248">
        <f t="shared" ref="AO137:AR137" si="721">AO100</f>
        <v>0</v>
      </c>
      <c r="AP137" s="353">
        <f t="shared" si="721"/>
        <v>0</v>
      </c>
      <c r="AQ137" s="353">
        <f t="shared" si="721"/>
        <v>0</v>
      </c>
      <c r="AR137" s="300">
        <f t="shared" si="721"/>
        <v>0</v>
      </c>
      <c r="AS137" s="248"/>
      <c r="AT137" s="318">
        <f t="shared" ref="AT137:AW137" si="722">AT100</f>
        <v>0</v>
      </c>
      <c r="AU137" s="346">
        <f t="shared" si="722"/>
        <v>0</v>
      </c>
      <c r="AV137" s="346">
        <f t="shared" si="722"/>
        <v>0</v>
      </c>
      <c r="AW137" s="340">
        <f t="shared" si="722"/>
        <v>0</v>
      </c>
      <c r="AX137" s="318"/>
      <c r="AY137" s="248">
        <f t="shared" ref="AY137:AZ137" si="723">AY100</f>
        <v>0</v>
      </c>
      <c r="AZ137" s="248">
        <f t="shared" si="723"/>
        <v>0</v>
      </c>
      <c r="BA137" s="353"/>
      <c r="BB137" s="523"/>
    </row>
    <row r="138" spans="1:54" ht="20.25" customHeight="1">
      <c r="A138" s="519"/>
      <c r="B138" s="520"/>
      <c r="C138" s="521"/>
      <c r="D138" s="159" t="s">
        <v>43</v>
      </c>
      <c r="E138" s="307">
        <f t="shared" si="712"/>
        <v>142.19999999999999</v>
      </c>
      <c r="F138" s="307">
        <f t="shared" si="712"/>
        <v>0</v>
      </c>
      <c r="G138" s="407">
        <f>(F138/E138)*100</f>
        <v>0</v>
      </c>
      <c r="H138" s="325">
        <f>H101</f>
        <v>0</v>
      </c>
      <c r="I138" s="325">
        <f>I101</f>
        <v>0</v>
      </c>
      <c r="J138" s="325"/>
      <c r="K138" s="307">
        <f t="shared" ref="K138:L138" si="724">K101</f>
        <v>0</v>
      </c>
      <c r="L138" s="307">
        <f t="shared" si="724"/>
        <v>0</v>
      </c>
      <c r="M138" s="307"/>
      <c r="N138" s="325">
        <f t="shared" ref="N138:O138" si="725">N101</f>
        <v>0</v>
      </c>
      <c r="O138" s="325">
        <f t="shared" si="725"/>
        <v>0</v>
      </c>
      <c r="P138" s="325"/>
      <c r="Q138" s="307">
        <f t="shared" ref="Q138:R138" si="726">Q101</f>
        <v>0</v>
      </c>
      <c r="R138" s="307">
        <f t="shared" si="726"/>
        <v>0</v>
      </c>
      <c r="S138" s="307"/>
      <c r="T138" s="325">
        <f t="shared" ref="T138:U138" si="727">T101</f>
        <v>0</v>
      </c>
      <c r="U138" s="408">
        <f t="shared" si="727"/>
        <v>0</v>
      </c>
      <c r="V138" s="325"/>
      <c r="W138" s="307">
        <f t="shared" ref="W138:X138" si="728">W101</f>
        <v>0</v>
      </c>
      <c r="X138" s="307">
        <f t="shared" si="728"/>
        <v>0</v>
      </c>
      <c r="Y138" s="307"/>
      <c r="Z138" s="325">
        <f t="shared" ref="Z138:AC138" si="729">Z101</f>
        <v>0</v>
      </c>
      <c r="AA138" s="333">
        <f t="shared" si="729"/>
        <v>0</v>
      </c>
      <c r="AB138" s="335">
        <f t="shared" si="729"/>
        <v>0</v>
      </c>
      <c r="AC138" s="341">
        <f t="shared" si="729"/>
        <v>0</v>
      </c>
      <c r="AD138" s="408"/>
      <c r="AE138" s="307">
        <f t="shared" ref="AE138:AH138" si="730">AE101</f>
        <v>0</v>
      </c>
      <c r="AF138" s="309">
        <f t="shared" si="730"/>
        <v>0</v>
      </c>
      <c r="AG138" s="310">
        <f t="shared" si="730"/>
        <v>0</v>
      </c>
      <c r="AH138" s="308">
        <f t="shared" si="730"/>
        <v>0</v>
      </c>
      <c r="AI138" s="413"/>
      <c r="AJ138" s="325">
        <f t="shared" ref="AJ138:AM138" si="731">AJ101</f>
        <v>0</v>
      </c>
      <c r="AK138" s="333">
        <f t="shared" si="731"/>
        <v>0</v>
      </c>
      <c r="AL138" s="335">
        <f t="shared" si="731"/>
        <v>0</v>
      </c>
      <c r="AM138" s="347">
        <f t="shared" si="731"/>
        <v>0</v>
      </c>
      <c r="AN138" s="325"/>
      <c r="AO138" s="307">
        <f t="shared" ref="AO138:AR138" si="732">AO101</f>
        <v>0</v>
      </c>
      <c r="AP138" s="309">
        <f t="shared" si="732"/>
        <v>0</v>
      </c>
      <c r="AQ138" s="310">
        <f t="shared" si="732"/>
        <v>0</v>
      </c>
      <c r="AR138" s="311">
        <f t="shared" si="732"/>
        <v>0</v>
      </c>
      <c r="AS138" s="307"/>
      <c r="AT138" s="325">
        <f t="shared" ref="AT138:AW138" si="733">AT101</f>
        <v>0</v>
      </c>
      <c r="AU138" s="408">
        <f t="shared" si="733"/>
        <v>0</v>
      </c>
      <c r="AV138" s="408">
        <f t="shared" si="733"/>
        <v>0</v>
      </c>
      <c r="AW138" s="347">
        <f t="shared" si="733"/>
        <v>0</v>
      </c>
      <c r="AX138" s="325"/>
      <c r="AY138" s="307">
        <f t="shared" ref="AY138:AZ138" si="734">AY101</f>
        <v>142.19999999999999</v>
      </c>
      <c r="AZ138" s="311">
        <f t="shared" si="734"/>
        <v>0</v>
      </c>
      <c r="BA138" s="307"/>
      <c r="BB138" s="523"/>
    </row>
    <row r="139" spans="1:54" ht="31.15" customHeight="1">
      <c r="A139" s="519"/>
      <c r="B139" s="520"/>
      <c r="C139" s="521"/>
      <c r="D139" s="160" t="s">
        <v>264</v>
      </c>
      <c r="E139" s="249">
        <f t="shared" si="712"/>
        <v>0</v>
      </c>
      <c r="F139" s="249">
        <f t="shared" si="712"/>
        <v>0</v>
      </c>
      <c r="G139" s="306"/>
      <c r="H139" s="319">
        <f>H129</f>
        <v>0</v>
      </c>
      <c r="I139" s="319">
        <f>I129</f>
        <v>0</v>
      </c>
      <c r="J139" s="342"/>
      <c r="K139" s="249">
        <f t="shared" ref="K139:L139" si="735">K129</f>
        <v>0</v>
      </c>
      <c r="L139" s="249">
        <f t="shared" si="735"/>
        <v>0</v>
      </c>
      <c r="M139" s="249"/>
      <c r="N139" s="319">
        <f t="shared" ref="N139:O139" si="736">N129</f>
        <v>0</v>
      </c>
      <c r="O139" s="319">
        <f t="shared" si="736"/>
        <v>0</v>
      </c>
      <c r="P139" s="319"/>
      <c r="Q139" s="249">
        <f t="shared" ref="Q139:R139" si="737">Q129</f>
        <v>0</v>
      </c>
      <c r="R139" s="249">
        <f t="shared" si="737"/>
        <v>0</v>
      </c>
      <c r="S139" s="249"/>
      <c r="T139" s="319">
        <f t="shared" ref="T139:U139" si="738">T129</f>
        <v>0</v>
      </c>
      <c r="U139" s="349">
        <f t="shared" si="738"/>
        <v>0</v>
      </c>
      <c r="V139" s="319"/>
      <c r="W139" s="249">
        <f t="shared" ref="W139:X139" si="739">W129</f>
        <v>0</v>
      </c>
      <c r="X139" s="249">
        <f t="shared" si="739"/>
        <v>0</v>
      </c>
      <c r="Y139" s="249"/>
      <c r="Z139" s="319">
        <f t="shared" ref="Z139:AC139" si="740">Z129</f>
        <v>0</v>
      </c>
      <c r="AA139" s="336">
        <f t="shared" si="740"/>
        <v>0</v>
      </c>
      <c r="AB139" s="338">
        <f t="shared" si="740"/>
        <v>0</v>
      </c>
      <c r="AC139" s="342">
        <f t="shared" si="740"/>
        <v>0</v>
      </c>
      <c r="AD139" s="349"/>
      <c r="AE139" s="249">
        <f t="shared" ref="AE139:AH139" si="741">AE129</f>
        <v>0</v>
      </c>
      <c r="AF139" s="313">
        <f t="shared" si="741"/>
        <v>0</v>
      </c>
      <c r="AG139" s="314">
        <f t="shared" si="741"/>
        <v>0</v>
      </c>
      <c r="AH139" s="305">
        <f t="shared" si="741"/>
        <v>0</v>
      </c>
      <c r="AI139" s="317"/>
      <c r="AJ139" s="319">
        <f t="shared" ref="AJ139:AM139" si="742">AJ129</f>
        <v>0</v>
      </c>
      <c r="AK139" s="336">
        <f t="shared" si="742"/>
        <v>0</v>
      </c>
      <c r="AL139" s="338">
        <f t="shared" si="742"/>
        <v>0</v>
      </c>
      <c r="AM139" s="342">
        <f t="shared" si="742"/>
        <v>0</v>
      </c>
      <c r="AN139" s="349"/>
      <c r="AO139" s="249">
        <f t="shared" ref="AO139:AR139" si="743">AO129</f>
        <v>0</v>
      </c>
      <c r="AP139" s="313">
        <f t="shared" si="743"/>
        <v>0</v>
      </c>
      <c r="AQ139" s="314">
        <f t="shared" si="743"/>
        <v>0</v>
      </c>
      <c r="AR139" s="305">
        <f t="shared" si="743"/>
        <v>0</v>
      </c>
      <c r="AS139" s="249"/>
      <c r="AT139" s="319">
        <f t="shared" ref="AT139:AW139" si="744">AT129</f>
        <v>0</v>
      </c>
      <c r="AU139" s="349">
        <f t="shared" si="744"/>
        <v>0</v>
      </c>
      <c r="AV139" s="349">
        <f t="shared" si="744"/>
        <v>0</v>
      </c>
      <c r="AW139" s="342">
        <f t="shared" si="744"/>
        <v>0</v>
      </c>
      <c r="AX139" s="319"/>
      <c r="AY139" s="249">
        <f t="shared" ref="AY139:AZ139" si="745">AY129</f>
        <v>0</v>
      </c>
      <c r="AZ139" s="305">
        <f t="shared" si="745"/>
        <v>0</v>
      </c>
      <c r="BA139" s="317"/>
      <c r="BB139" s="523"/>
    </row>
    <row r="140" spans="1:54" s="101" customFormat="1" ht="45.2" customHeight="1">
      <c r="A140" s="524" t="s">
        <v>293</v>
      </c>
      <c r="B140" s="525"/>
      <c r="C140" s="525"/>
      <c r="D140" s="525"/>
      <c r="E140" s="525"/>
      <c r="F140" s="525"/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  <c r="Q140" s="525"/>
      <c r="R140" s="525"/>
      <c r="S140" s="525"/>
      <c r="T140" s="525"/>
      <c r="U140" s="525"/>
      <c r="V140" s="525"/>
      <c r="W140" s="525"/>
      <c r="X140" s="525"/>
      <c r="Y140" s="525"/>
      <c r="Z140" s="525"/>
      <c r="AA140" s="525"/>
      <c r="AB140" s="525"/>
      <c r="AC140" s="525"/>
      <c r="AD140" s="525"/>
      <c r="AE140" s="525"/>
      <c r="AF140" s="525"/>
      <c r="AG140" s="525"/>
      <c r="AH140" s="525"/>
      <c r="AI140" s="525"/>
      <c r="AJ140" s="525"/>
      <c r="AK140" s="525"/>
      <c r="AL140" s="525"/>
      <c r="AM140" s="525"/>
      <c r="AN140" s="525"/>
      <c r="AO140" s="525"/>
      <c r="AP140" s="525"/>
      <c r="AQ140" s="525"/>
      <c r="AR140" s="525"/>
      <c r="AS140" s="525"/>
      <c r="AT140" s="525"/>
      <c r="AU140" s="525"/>
      <c r="AV140" s="525"/>
      <c r="AW140" s="525"/>
      <c r="AX140" s="525"/>
      <c r="AY140" s="525"/>
      <c r="AZ140" s="525"/>
      <c r="BA140" s="525"/>
      <c r="BB140" s="525"/>
    </row>
    <row r="141" spans="1:54" ht="19.7" customHeight="1">
      <c r="A141" s="511" t="s">
        <v>377</v>
      </c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  <c r="AS141" s="511"/>
      <c r="AT141" s="511"/>
      <c r="AU141" s="511"/>
      <c r="AV141" s="511"/>
      <c r="AW141" s="511"/>
      <c r="AX141" s="511"/>
      <c r="AY141" s="511"/>
      <c r="AZ141" s="113"/>
      <c r="BA141" s="113"/>
    </row>
    <row r="142" spans="1:54" ht="12.6" customHeight="1">
      <c r="A142" s="121"/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2"/>
      <c r="AD142" s="122"/>
      <c r="AE142" s="121"/>
      <c r="AF142" s="121"/>
      <c r="AG142" s="121"/>
      <c r="AH142" s="122"/>
      <c r="AI142" s="122"/>
      <c r="AJ142" s="121"/>
      <c r="AK142" s="121"/>
      <c r="AL142" s="121"/>
      <c r="AM142" s="122"/>
      <c r="AN142" s="122"/>
      <c r="AO142" s="121"/>
      <c r="AP142" s="121"/>
      <c r="AQ142" s="121"/>
      <c r="AR142" s="122"/>
      <c r="AS142" s="122"/>
      <c r="AT142" s="121"/>
      <c r="AU142" s="121"/>
      <c r="AV142" s="121"/>
      <c r="AW142" s="122"/>
      <c r="AX142" s="122"/>
      <c r="AY142" s="121"/>
      <c r="AZ142" s="113"/>
      <c r="BA142" s="113"/>
    </row>
    <row r="143" spans="1:54" ht="16.5" customHeight="1">
      <c r="A143" s="146" t="s">
        <v>378</v>
      </c>
      <c r="B143" s="146"/>
      <c r="C143" s="157"/>
      <c r="D143" s="157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0"/>
      <c r="BA143" s="110"/>
      <c r="BB143" s="110"/>
    </row>
    <row r="144" spans="1:54" ht="14.45" hidden="1" customHeight="1">
      <c r="A144" s="117"/>
      <c r="B144" s="114"/>
      <c r="C144" s="114"/>
      <c r="D144" s="118"/>
      <c r="E144" s="119"/>
      <c r="F144" s="119"/>
      <c r="G144" s="119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4"/>
      <c r="AP144" s="114"/>
      <c r="AQ144" s="114"/>
      <c r="AR144" s="114"/>
      <c r="AS144" s="114"/>
      <c r="AT144" s="115"/>
      <c r="AU144" s="115"/>
      <c r="AV144" s="115"/>
      <c r="AW144" s="115"/>
      <c r="AX144" s="115"/>
      <c r="AY144" s="120"/>
      <c r="AZ144" s="95"/>
      <c r="BA144" s="95"/>
    </row>
    <row r="145" spans="1:53" ht="18.75">
      <c r="A145" s="509" t="s">
        <v>262</v>
      </c>
      <c r="B145" s="510"/>
      <c r="C145" s="114"/>
      <c r="D145" s="118"/>
      <c r="E145" s="119"/>
      <c r="F145" s="119"/>
      <c r="G145" s="119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4"/>
      <c r="AP145" s="114"/>
      <c r="AQ145" s="114"/>
      <c r="AR145" s="114"/>
      <c r="AS145" s="114"/>
      <c r="AT145" s="115"/>
      <c r="AU145" s="115"/>
      <c r="AV145" s="115"/>
      <c r="AW145" s="115"/>
      <c r="AX145" s="115"/>
      <c r="AY145" s="120"/>
      <c r="AZ145" s="95"/>
      <c r="BA145" s="95"/>
    </row>
    <row r="146" spans="1:53" ht="18.75">
      <c r="A146" s="511" t="s">
        <v>379</v>
      </c>
      <c r="B146" s="511"/>
      <c r="C146" s="511"/>
      <c r="D146" s="512"/>
      <c r="E146" s="512"/>
      <c r="F146" s="512"/>
      <c r="G146" s="512"/>
      <c r="H146" s="512"/>
      <c r="I146" s="512"/>
      <c r="J146" s="512"/>
      <c r="K146" s="512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2"/>
      <c r="AD146" s="122"/>
      <c r="AE146" s="121"/>
      <c r="AF146" s="121"/>
      <c r="AG146" s="121"/>
      <c r="AH146" s="122"/>
      <c r="AI146" s="122"/>
      <c r="AJ146" s="121"/>
      <c r="AK146" s="121"/>
      <c r="AL146" s="121"/>
      <c r="AM146" s="122"/>
      <c r="AN146" s="122"/>
      <c r="AO146" s="121"/>
      <c r="AP146" s="121"/>
      <c r="AQ146" s="121"/>
      <c r="AR146" s="122"/>
      <c r="AS146" s="122"/>
      <c r="AT146" s="121"/>
      <c r="AU146" s="121"/>
      <c r="AV146" s="121"/>
      <c r="AW146" s="122"/>
      <c r="AX146" s="122"/>
      <c r="AY146" s="121"/>
      <c r="AZ146" s="113"/>
      <c r="BA146" s="113"/>
    </row>
    <row r="149" spans="1:53" ht="18.75">
      <c r="A149" s="116"/>
      <c r="B149" s="114"/>
      <c r="C149" s="114"/>
      <c r="D149" s="118"/>
      <c r="E149" s="119"/>
      <c r="F149" s="119"/>
      <c r="G149" s="119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4"/>
      <c r="AP149" s="114"/>
      <c r="AQ149" s="114"/>
      <c r="AR149" s="114"/>
      <c r="AS149" s="114"/>
      <c r="AT149" s="115"/>
      <c r="AU149" s="115"/>
      <c r="AV149" s="115"/>
      <c r="AW149" s="115"/>
      <c r="AX149" s="115"/>
      <c r="AY149" s="120"/>
      <c r="AZ149" s="95"/>
      <c r="BA149" s="95"/>
    </row>
    <row r="150" spans="1:53">
      <c r="A150" s="103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T150" s="104"/>
      <c r="AU150" s="104"/>
      <c r="AV150" s="104"/>
      <c r="AW150" s="104"/>
      <c r="AX150" s="104"/>
      <c r="AY150" s="95"/>
      <c r="AZ150" s="95"/>
      <c r="BA150" s="95"/>
    </row>
    <row r="151" spans="1:53">
      <c r="A151" s="103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T151" s="104"/>
      <c r="AU151" s="104"/>
      <c r="AV151" s="104"/>
      <c r="AW151" s="104"/>
      <c r="AX151" s="104"/>
      <c r="AY151" s="95"/>
      <c r="AZ151" s="95"/>
      <c r="BA151" s="95"/>
    </row>
    <row r="152" spans="1:53">
      <c r="A152" s="103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T152" s="104"/>
      <c r="AU152" s="104"/>
      <c r="AV152" s="104"/>
      <c r="AW152" s="104"/>
      <c r="AX152" s="104"/>
      <c r="AY152" s="95"/>
      <c r="AZ152" s="95"/>
      <c r="BA152" s="95"/>
    </row>
    <row r="153" spans="1:53" ht="14.25" customHeight="1">
      <c r="A153" s="103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T153" s="104"/>
      <c r="AU153" s="104"/>
      <c r="AV153" s="104"/>
      <c r="AW153" s="104"/>
      <c r="AX153" s="104"/>
      <c r="AY153" s="95"/>
      <c r="AZ153" s="95"/>
      <c r="BA153" s="95"/>
    </row>
    <row r="154" spans="1:53">
      <c r="A154" s="105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T154" s="104"/>
      <c r="AU154" s="104"/>
      <c r="AV154" s="104"/>
      <c r="AW154" s="104"/>
      <c r="AX154" s="104"/>
      <c r="AY154" s="95"/>
      <c r="AZ154" s="95"/>
      <c r="BA154" s="95"/>
    </row>
    <row r="155" spans="1:53">
      <c r="A155" s="103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T155" s="104"/>
      <c r="AU155" s="104"/>
      <c r="AV155" s="104"/>
      <c r="AW155" s="104"/>
      <c r="AX155" s="104"/>
      <c r="AY155" s="95"/>
      <c r="AZ155" s="95"/>
      <c r="BA155" s="95"/>
    </row>
    <row r="156" spans="1:53">
      <c r="A156" s="103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T156" s="104"/>
      <c r="AU156" s="104"/>
      <c r="AV156" s="104"/>
      <c r="AW156" s="104"/>
      <c r="AX156" s="104"/>
      <c r="AY156" s="95"/>
      <c r="AZ156" s="95"/>
      <c r="BA156" s="95"/>
    </row>
    <row r="157" spans="1:53">
      <c r="A157" s="103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T157" s="104"/>
      <c r="AU157" s="104"/>
      <c r="AV157" s="104"/>
      <c r="AW157" s="104"/>
      <c r="AX157" s="104"/>
      <c r="AY157" s="95"/>
      <c r="AZ157" s="95"/>
      <c r="BA157" s="95"/>
    </row>
    <row r="158" spans="1:53">
      <c r="A158" s="103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T158" s="104"/>
      <c r="AU158" s="104"/>
      <c r="AV158" s="104"/>
      <c r="AW158" s="104"/>
      <c r="AX158" s="104"/>
      <c r="AY158" s="95"/>
      <c r="AZ158" s="95"/>
      <c r="BA158" s="95"/>
    </row>
    <row r="159" spans="1:53" ht="12.75" customHeight="1">
      <c r="A159" s="103"/>
    </row>
    <row r="160" spans="1:53">
      <c r="A160" s="105"/>
    </row>
    <row r="161" spans="1:54">
      <c r="A161" s="103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T161" s="108"/>
      <c r="AU161" s="108"/>
      <c r="AV161" s="108"/>
      <c r="AW161" s="108"/>
      <c r="AX161" s="108"/>
    </row>
    <row r="162" spans="1:54" s="102" customFormat="1">
      <c r="A162" s="103"/>
      <c r="D162" s="106"/>
      <c r="E162" s="107"/>
      <c r="F162" s="107"/>
      <c r="G162" s="107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T162" s="108"/>
      <c r="AU162" s="108"/>
      <c r="AV162" s="108"/>
      <c r="AW162" s="108"/>
      <c r="AX162" s="108"/>
      <c r="BB162" s="95"/>
    </row>
    <row r="163" spans="1:54" s="102" customFormat="1">
      <c r="A163" s="103"/>
      <c r="D163" s="106"/>
      <c r="E163" s="107"/>
      <c r="F163" s="107"/>
      <c r="G163" s="107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T163" s="108"/>
      <c r="AU163" s="108"/>
      <c r="AV163" s="108"/>
      <c r="AW163" s="108"/>
      <c r="AX163" s="108"/>
      <c r="BB163" s="95"/>
    </row>
    <row r="164" spans="1:54" s="102" customFormat="1">
      <c r="A164" s="103"/>
      <c r="D164" s="106"/>
      <c r="E164" s="107"/>
      <c r="F164" s="107"/>
      <c r="G164" s="107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T164" s="108"/>
      <c r="AU164" s="108"/>
      <c r="AV164" s="108"/>
      <c r="AW164" s="108"/>
      <c r="AX164" s="108"/>
      <c r="BB164" s="95"/>
    </row>
    <row r="165" spans="1:54" s="102" customFormat="1">
      <c r="A165" s="103"/>
      <c r="D165" s="106"/>
      <c r="E165" s="107"/>
      <c r="F165" s="107"/>
      <c r="G165" s="107"/>
      <c r="BB165" s="95"/>
    </row>
    <row r="171" spans="1:54" s="102" customFormat="1" ht="49.5" customHeight="1">
      <c r="D171" s="106"/>
      <c r="E171" s="107"/>
      <c r="F171" s="107"/>
      <c r="G171" s="107"/>
      <c r="BB171" s="95"/>
    </row>
  </sheetData>
  <mergeCells count="167">
    <mergeCell ref="BB120:BB122"/>
    <mergeCell ref="BB123:BB125"/>
    <mergeCell ref="BB87:BB89"/>
    <mergeCell ref="BB90:BB92"/>
    <mergeCell ref="BB93:BB95"/>
    <mergeCell ref="BB96:BB98"/>
    <mergeCell ref="BB99:BB101"/>
    <mergeCell ref="B120:B122"/>
    <mergeCell ref="B123:B125"/>
    <mergeCell ref="C120:C122"/>
    <mergeCell ref="C123:C125"/>
    <mergeCell ref="C106:C109"/>
    <mergeCell ref="BB106:BB109"/>
    <mergeCell ref="BB102:BB104"/>
    <mergeCell ref="A105:BB105"/>
    <mergeCell ref="A106:A109"/>
    <mergeCell ref="B106:B109"/>
    <mergeCell ref="A96:A98"/>
    <mergeCell ref="A99:A101"/>
    <mergeCell ref="A120:A122"/>
    <mergeCell ref="A123:A125"/>
    <mergeCell ref="C110:C113"/>
    <mergeCell ref="A114:A116"/>
    <mergeCell ref="B114:B116"/>
    <mergeCell ref="BB21:BB25"/>
    <mergeCell ref="BB54:BB56"/>
    <mergeCell ref="BB60:BB62"/>
    <mergeCell ref="BB63:BB65"/>
    <mergeCell ref="BB66:BB68"/>
    <mergeCell ref="BB69:BB71"/>
    <mergeCell ref="BB72:BB74"/>
    <mergeCell ref="BB75:BB77"/>
    <mergeCell ref="BB39:BB41"/>
    <mergeCell ref="BB42:BB44"/>
    <mergeCell ref="BB45:BB47"/>
    <mergeCell ref="BB51:BB53"/>
    <mergeCell ref="BB78:BB80"/>
    <mergeCell ref="BB81:BB83"/>
    <mergeCell ref="BB84:BB86"/>
    <mergeCell ref="C87:C89"/>
    <mergeCell ref="C90:C92"/>
    <mergeCell ref="C93:C95"/>
    <mergeCell ref="C96:C98"/>
    <mergeCell ref="C99:C101"/>
    <mergeCell ref="B87:B89"/>
    <mergeCell ref="B90:B92"/>
    <mergeCell ref="B93:B95"/>
    <mergeCell ref="B96:B98"/>
    <mergeCell ref="B99:B101"/>
    <mergeCell ref="A87:A89"/>
    <mergeCell ref="A90:A92"/>
    <mergeCell ref="A93:A95"/>
    <mergeCell ref="B66:B68"/>
    <mergeCell ref="C60:C62"/>
    <mergeCell ref="C63:C65"/>
    <mergeCell ref="C66:C68"/>
    <mergeCell ref="C72:C74"/>
    <mergeCell ref="C75:C77"/>
    <mergeCell ref="C78:C80"/>
    <mergeCell ref="C81:C83"/>
    <mergeCell ref="A84:A86"/>
    <mergeCell ref="B84:B86"/>
    <mergeCell ref="C84:C86"/>
    <mergeCell ref="A72:A74"/>
    <mergeCell ref="A75:A77"/>
    <mergeCell ref="A78:A80"/>
    <mergeCell ref="A81:A83"/>
    <mergeCell ref="B72:B74"/>
    <mergeCell ref="B75:B77"/>
    <mergeCell ref="B78:B80"/>
    <mergeCell ref="B81:B83"/>
    <mergeCell ref="A16:C20"/>
    <mergeCell ref="A21:C25"/>
    <mergeCell ref="B39:B41"/>
    <mergeCell ref="C39:C41"/>
    <mergeCell ref="A42:A44"/>
    <mergeCell ref="A11:C15"/>
    <mergeCell ref="BB48:BB50"/>
    <mergeCell ref="B57:B59"/>
    <mergeCell ref="B60:B62"/>
    <mergeCell ref="A57:A59"/>
    <mergeCell ref="C57:C59"/>
    <mergeCell ref="A51:A53"/>
    <mergeCell ref="B51:B53"/>
    <mergeCell ref="C51:C53"/>
    <mergeCell ref="A54:A56"/>
    <mergeCell ref="B54:B56"/>
    <mergeCell ref="C54:C56"/>
    <mergeCell ref="B42:B44"/>
    <mergeCell ref="C42:C44"/>
    <mergeCell ref="A45:A47"/>
    <mergeCell ref="B45:B47"/>
    <mergeCell ref="C45:C47"/>
    <mergeCell ref="A60:A62"/>
    <mergeCell ref="BB16:BB19"/>
    <mergeCell ref="A2:BB2"/>
    <mergeCell ref="A3:BB3"/>
    <mergeCell ref="A4:BB4"/>
    <mergeCell ref="A6:AO6"/>
    <mergeCell ref="A7:A9"/>
    <mergeCell ref="B7:B9"/>
    <mergeCell ref="C7:C9"/>
    <mergeCell ref="D7:D9"/>
    <mergeCell ref="E7:G7"/>
    <mergeCell ref="H7:BA7"/>
    <mergeCell ref="AY8:BA8"/>
    <mergeCell ref="BB7:BB9"/>
    <mergeCell ref="E8:E9"/>
    <mergeCell ref="F8:F9"/>
    <mergeCell ref="G8:G9"/>
    <mergeCell ref="H8:J8"/>
    <mergeCell ref="T8:V8"/>
    <mergeCell ref="K8:M8"/>
    <mergeCell ref="N8:P8"/>
    <mergeCell ref="Z8:AD8"/>
    <mergeCell ref="AE8:AI8"/>
    <mergeCell ref="AJ8:AN8"/>
    <mergeCell ref="AO8:AS8"/>
    <mergeCell ref="AT8:AX8"/>
    <mergeCell ref="A5:AO5"/>
    <mergeCell ref="A145:B145"/>
    <mergeCell ref="A146:K146"/>
    <mergeCell ref="A141:AY141"/>
    <mergeCell ref="A131:BB131"/>
    <mergeCell ref="A132:C135"/>
    <mergeCell ref="BB132:BB135"/>
    <mergeCell ref="A136:C139"/>
    <mergeCell ref="BB136:BB139"/>
    <mergeCell ref="A140:BB140"/>
    <mergeCell ref="A130:BB130"/>
    <mergeCell ref="BB110:BB113"/>
    <mergeCell ref="A126:A129"/>
    <mergeCell ref="W8:Y8"/>
    <mergeCell ref="A31:C34"/>
    <mergeCell ref="Q8:S8"/>
    <mergeCell ref="A35:BB35"/>
    <mergeCell ref="A36:A38"/>
    <mergeCell ref="C36:C38"/>
    <mergeCell ref="A39:A41"/>
    <mergeCell ref="BB11:BB15"/>
    <mergeCell ref="A26:C30"/>
    <mergeCell ref="BB26:BB34"/>
    <mergeCell ref="BB36:BB38"/>
    <mergeCell ref="B36:B38"/>
    <mergeCell ref="B126:B129"/>
    <mergeCell ref="C126:C129"/>
    <mergeCell ref="BB126:BB129"/>
    <mergeCell ref="A110:A113"/>
    <mergeCell ref="B110:B113"/>
    <mergeCell ref="C114:C116"/>
    <mergeCell ref="BB114:BB116"/>
    <mergeCell ref="A117:A119"/>
    <mergeCell ref="B117:B119"/>
    <mergeCell ref="C117:C119"/>
    <mergeCell ref="BB117:BB119"/>
    <mergeCell ref="A102:A104"/>
    <mergeCell ref="B102:B104"/>
    <mergeCell ref="C102:C104"/>
    <mergeCell ref="A48:A50"/>
    <mergeCell ref="B48:B50"/>
    <mergeCell ref="C48:C50"/>
    <mergeCell ref="B63:B65"/>
    <mergeCell ref="B69:B71"/>
    <mergeCell ref="A69:A71"/>
    <mergeCell ref="C69:C71"/>
    <mergeCell ref="A63:A65"/>
    <mergeCell ref="A66:A68"/>
  </mergeCells>
  <pageMargins left="0.59055118110236227" right="0.59055118110236227" top="1.1811023622047245" bottom="0.39370078740157483" header="0" footer="0"/>
  <pageSetup paperSize="9" scale="26" orientation="landscape" r:id="rId1"/>
  <headerFooter>
    <oddFooter>&amp;C&amp;"Times New Roman,обычный"&amp;8Страница  &amp;P из &amp;N</oddFooter>
  </headerFooter>
  <rowBreaks count="1" manualBreakCount="1">
    <brk id="77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opLeftCell="A8" zoomScale="80" zoomScaleNormal="80" workbookViewId="0">
      <selection activeCell="B14" sqref="B14"/>
    </sheetView>
  </sheetViews>
  <sheetFormatPr defaultColWidth="9.140625" defaultRowHeight="15.75"/>
  <cols>
    <col min="1" max="1" width="4" style="201" customWidth="1"/>
    <col min="2" max="2" width="38.7109375" style="148" customWidth="1"/>
    <col min="3" max="3" width="16" style="148" customWidth="1"/>
    <col min="4" max="5" width="7.28515625" style="148" customWidth="1"/>
    <col min="6" max="6" width="5.28515625" style="148" customWidth="1"/>
    <col min="7" max="7" width="7" style="148" customWidth="1"/>
    <col min="8" max="8" width="7.7109375" style="148" customWidth="1"/>
    <col min="9" max="9" width="5.5703125" style="148" customWidth="1"/>
    <col min="10" max="10" width="7.28515625" style="148" customWidth="1"/>
    <col min="11" max="11" width="6.5703125" style="148" customWidth="1"/>
    <col min="12" max="12" width="6.28515625" style="148" customWidth="1"/>
    <col min="13" max="13" width="7.7109375" style="148" customWidth="1"/>
    <col min="14" max="14" width="6.42578125" style="148" customWidth="1"/>
    <col min="15" max="15" width="4.5703125" style="148" customWidth="1"/>
    <col min="16" max="16" width="7" style="148" customWidth="1"/>
    <col min="17" max="17" width="6.5703125" style="148" customWidth="1"/>
    <col min="18" max="18" width="5.7109375" style="148" customWidth="1"/>
    <col min="19" max="19" width="14.85546875" style="148" customWidth="1"/>
    <col min="20" max="16384" width="9.140625" style="148"/>
  </cols>
  <sheetData>
    <row r="1" spans="1:19">
      <c r="M1" s="641"/>
      <c r="N1" s="641"/>
      <c r="O1" s="641"/>
      <c r="P1" s="641"/>
      <c r="Q1" s="641"/>
      <c r="R1" s="641"/>
      <c r="S1" s="148" t="s">
        <v>307</v>
      </c>
    </row>
    <row r="2" spans="1:19" ht="15.95" customHeight="1">
      <c r="A2" s="633" t="s">
        <v>319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</row>
    <row r="3" spans="1:19" ht="15" customHeight="1" thickBot="1">
      <c r="A3" s="634"/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</row>
    <row r="4" spans="1:19" ht="3.75" hidden="1" customHeight="1" thickBot="1"/>
    <row r="5" spans="1:19" ht="12.75" customHeight="1" thickBot="1">
      <c r="A5" s="622" t="s">
        <v>0</v>
      </c>
      <c r="B5" s="624" t="s">
        <v>273</v>
      </c>
      <c r="C5" s="624" t="s">
        <v>263</v>
      </c>
      <c r="D5" s="626" t="s">
        <v>318</v>
      </c>
      <c r="E5" s="627"/>
      <c r="F5" s="627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35" t="s">
        <v>272</v>
      </c>
    </row>
    <row r="6" spans="1:19" ht="81.75" customHeight="1">
      <c r="A6" s="623"/>
      <c r="B6" s="625"/>
      <c r="C6" s="625"/>
      <c r="D6" s="628"/>
      <c r="E6" s="629"/>
      <c r="F6" s="629"/>
      <c r="G6" s="638" t="s">
        <v>298</v>
      </c>
      <c r="H6" s="639"/>
      <c r="I6" s="640"/>
      <c r="J6" s="638" t="s">
        <v>299</v>
      </c>
      <c r="K6" s="639"/>
      <c r="L6" s="640"/>
      <c r="M6" s="638" t="s">
        <v>300</v>
      </c>
      <c r="N6" s="639"/>
      <c r="O6" s="640"/>
      <c r="P6" s="638" t="s">
        <v>301</v>
      </c>
      <c r="Q6" s="639"/>
      <c r="R6" s="640"/>
      <c r="S6" s="636"/>
    </row>
    <row r="7" spans="1:19" ht="20.100000000000001" customHeight="1" thickBot="1">
      <c r="A7" s="202"/>
      <c r="B7" s="203"/>
      <c r="C7" s="203"/>
      <c r="D7" s="203" t="s">
        <v>20</v>
      </c>
      <c r="E7" s="203" t="s">
        <v>21</v>
      </c>
      <c r="F7" s="203" t="s">
        <v>19</v>
      </c>
      <c r="G7" s="203" t="s">
        <v>20</v>
      </c>
      <c r="H7" s="203" t="s">
        <v>21</v>
      </c>
      <c r="I7" s="203" t="s">
        <v>19</v>
      </c>
      <c r="J7" s="203" t="s">
        <v>20</v>
      </c>
      <c r="K7" s="203" t="s">
        <v>21</v>
      </c>
      <c r="L7" s="203" t="s">
        <v>19</v>
      </c>
      <c r="M7" s="203" t="s">
        <v>20</v>
      </c>
      <c r="N7" s="203" t="s">
        <v>21</v>
      </c>
      <c r="O7" s="203" t="s">
        <v>19</v>
      </c>
      <c r="P7" s="203" t="s">
        <v>20</v>
      </c>
      <c r="Q7" s="203" t="s">
        <v>21</v>
      </c>
      <c r="R7" s="203" t="s">
        <v>19</v>
      </c>
      <c r="S7" s="637"/>
    </row>
    <row r="8" spans="1:19" ht="47.25">
      <c r="A8" s="434">
        <v>1</v>
      </c>
      <c r="B8" s="435" t="s">
        <v>384</v>
      </c>
      <c r="C8" s="204">
        <v>1826</v>
      </c>
      <c r="D8" s="436">
        <v>2000</v>
      </c>
      <c r="E8" s="437"/>
      <c r="F8" s="437"/>
      <c r="G8" s="436">
        <v>2000</v>
      </c>
      <c r="H8" s="436"/>
      <c r="I8" s="436"/>
      <c r="J8" s="436">
        <v>2000</v>
      </c>
      <c r="K8" s="436"/>
      <c r="L8" s="436"/>
      <c r="M8" s="436">
        <v>2000</v>
      </c>
      <c r="N8" s="436"/>
      <c r="O8" s="436"/>
      <c r="P8" s="436">
        <v>2000</v>
      </c>
      <c r="Q8" s="438"/>
      <c r="R8" s="438"/>
      <c r="S8" s="439"/>
    </row>
    <row r="9" spans="1:19" ht="83.25" customHeight="1">
      <c r="A9" s="434">
        <v>2</v>
      </c>
      <c r="B9" s="435" t="s">
        <v>385</v>
      </c>
      <c r="C9" s="204">
        <v>4.9000000000000004</v>
      </c>
      <c r="D9" s="438">
        <v>4.9000000000000004</v>
      </c>
      <c r="E9" s="440"/>
      <c r="F9" s="440"/>
      <c r="G9" s="438">
        <v>4.9000000000000004</v>
      </c>
      <c r="H9" s="438"/>
      <c r="I9" s="438"/>
      <c r="J9" s="438">
        <v>4.9000000000000004</v>
      </c>
      <c r="K9" s="438"/>
      <c r="L9" s="438"/>
      <c r="M9" s="438">
        <v>4.9000000000000004</v>
      </c>
      <c r="N9" s="438"/>
      <c r="O9" s="438"/>
      <c r="P9" s="438">
        <v>4.9000000000000004</v>
      </c>
      <c r="Q9" s="438"/>
      <c r="R9" s="438"/>
      <c r="S9" s="439"/>
    </row>
    <row r="10" spans="1:19" ht="48" customHeight="1">
      <c r="A10" s="434">
        <v>3</v>
      </c>
      <c r="B10" s="435" t="s">
        <v>386</v>
      </c>
      <c r="C10" s="204">
        <v>464.7</v>
      </c>
      <c r="D10" s="438">
        <v>513.5</v>
      </c>
      <c r="E10" s="440"/>
      <c r="F10" s="440"/>
      <c r="G10" s="438">
        <v>513.5</v>
      </c>
      <c r="H10" s="438"/>
      <c r="I10" s="438"/>
      <c r="J10" s="438">
        <v>513.5</v>
      </c>
      <c r="K10" s="438"/>
      <c r="L10" s="438"/>
      <c r="M10" s="438">
        <v>513.5</v>
      </c>
      <c r="N10" s="438"/>
      <c r="O10" s="438"/>
      <c r="P10" s="438">
        <v>513.5</v>
      </c>
      <c r="Q10" s="438"/>
      <c r="R10" s="438"/>
      <c r="S10" s="439"/>
    </row>
    <row r="11" spans="1:19" ht="68.25" customHeight="1">
      <c r="A11" s="434">
        <v>4</v>
      </c>
      <c r="B11" s="435" t="s">
        <v>387</v>
      </c>
      <c r="C11" s="204">
        <v>10.199999999999999</v>
      </c>
      <c r="D11" s="438">
        <v>10.3</v>
      </c>
      <c r="E11" s="440"/>
      <c r="F11" s="440"/>
      <c r="G11" s="438">
        <v>10.3</v>
      </c>
      <c r="H11" s="438"/>
      <c r="I11" s="438"/>
      <c r="J11" s="438">
        <v>10.3</v>
      </c>
      <c r="K11" s="438"/>
      <c r="L11" s="438"/>
      <c r="M11" s="438">
        <v>10.3</v>
      </c>
      <c r="N11" s="438"/>
      <c r="O11" s="438"/>
      <c r="P11" s="438">
        <v>10.3</v>
      </c>
      <c r="Q11" s="438"/>
      <c r="R11" s="438"/>
      <c r="S11" s="439"/>
    </row>
    <row r="12" spans="1:19" ht="65.25" customHeight="1">
      <c r="A12" s="434">
        <v>5</v>
      </c>
      <c r="B12" s="435" t="s">
        <v>388</v>
      </c>
      <c r="C12" s="204">
        <v>13</v>
      </c>
      <c r="D12" s="438">
        <v>6</v>
      </c>
      <c r="E12" s="440"/>
      <c r="F12" s="440"/>
      <c r="G12" s="438">
        <v>0</v>
      </c>
      <c r="H12" s="438"/>
      <c r="I12" s="438"/>
      <c r="J12" s="438">
        <v>3</v>
      </c>
      <c r="K12" s="438"/>
      <c r="L12" s="438"/>
      <c r="M12" s="438">
        <v>3</v>
      </c>
      <c r="N12" s="438"/>
      <c r="O12" s="438"/>
      <c r="P12" s="438">
        <v>6</v>
      </c>
      <c r="Q12" s="438"/>
      <c r="R12" s="438"/>
      <c r="S12" s="439"/>
    </row>
    <row r="13" spans="1:19" ht="48.75" customHeight="1">
      <c r="A13" s="434">
        <v>6</v>
      </c>
      <c r="B13" s="435" t="s">
        <v>389</v>
      </c>
      <c r="C13" s="204">
        <v>30</v>
      </c>
      <c r="D13" s="438">
        <v>21</v>
      </c>
      <c r="E13" s="440"/>
      <c r="F13" s="440"/>
      <c r="G13" s="438">
        <v>0</v>
      </c>
      <c r="H13" s="438"/>
      <c r="I13" s="438"/>
      <c r="J13" s="438">
        <v>10</v>
      </c>
      <c r="K13" s="438"/>
      <c r="L13" s="438"/>
      <c r="M13" s="438">
        <v>11</v>
      </c>
      <c r="N13" s="438"/>
      <c r="O13" s="438"/>
      <c r="P13" s="438">
        <v>21</v>
      </c>
      <c r="Q13" s="438"/>
      <c r="R13" s="438"/>
      <c r="S13" s="439"/>
    </row>
    <row r="14" spans="1:19" ht="66.75" customHeight="1">
      <c r="A14" s="434">
        <v>7</v>
      </c>
      <c r="B14" s="435" t="s">
        <v>392</v>
      </c>
      <c r="C14" s="204">
        <v>0.1</v>
      </c>
      <c r="D14" s="438">
        <v>0.1</v>
      </c>
      <c r="E14" s="440"/>
      <c r="F14" s="440"/>
      <c r="G14" s="438">
        <v>0</v>
      </c>
      <c r="H14" s="438"/>
      <c r="I14" s="438"/>
      <c r="J14" s="438">
        <v>0</v>
      </c>
      <c r="K14" s="438"/>
      <c r="L14" s="438"/>
      <c r="M14" s="438">
        <v>0</v>
      </c>
      <c r="N14" s="438"/>
      <c r="O14" s="438"/>
      <c r="P14" s="438">
        <v>0.1</v>
      </c>
      <c r="Q14" s="438"/>
      <c r="R14" s="438"/>
      <c r="S14" s="439"/>
    </row>
    <row r="15" spans="1:19" ht="66" customHeight="1">
      <c r="A15" s="205">
        <v>8</v>
      </c>
      <c r="B15" s="206" t="s">
        <v>390</v>
      </c>
      <c r="C15" s="207">
        <v>12</v>
      </c>
      <c r="D15" s="216">
        <v>11</v>
      </c>
      <c r="E15" s="217"/>
      <c r="F15" s="217"/>
      <c r="G15" s="216">
        <v>11</v>
      </c>
      <c r="H15" s="216"/>
      <c r="I15" s="216"/>
      <c r="J15" s="216">
        <v>11</v>
      </c>
      <c r="K15" s="216"/>
      <c r="L15" s="216"/>
      <c r="M15" s="216">
        <v>11</v>
      </c>
      <c r="N15" s="216"/>
      <c r="O15" s="216"/>
      <c r="P15" s="216">
        <v>11</v>
      </c>
      <c r="Q15" s="216"/>
      <c r="R15" s="216"/>
      <c r="S15" s="215"/>
    </row>
    <row r="16" spans="1:19" ht="32.25" customHeight="1">
      <c r="A16" s="205">
        <v>9</v>
      </c>
      <c r="B16" s="206" t="s">
        <v>391</v>
      </c>
      <c r="C16" s="207">
        <v>237</v>
      </c>
      <c r="D16" s="216">
        <v>238</v>
      </c>
      <c r="E16" s="217"/>
      <c r="F16" s="217"/>
      <c r="G16" s="216">
        <v>50</v>
      </c>
      <c r="H16" s="216"/>
      <c r="I16" s="216"/>
      <c r="J16" s="216">
        <v>70</v>
      </c>
      <c r="K16" s="216"/>
      <c r="L16" s="216"/>
      <c r="M16" s="216">
        <v>60</v>
      </c>
      <c r="N16" s="216"/>
      <c r="O16" s="216"/>
      <c r="P16" s="216">
        <v>238</v>
      </c>
      <c r="Q16" s="216"/>
      <c r="R16" s="216"/>
      <c r="S16" s="215"/>
    </row>
    <row r="17" spans="1:46" s="150" customFormat="1" hidden="1">
      <c r="A17" s="20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</row>
    <row r="18" spans="1:46" s="150" customFormat="1" hidden="1">
      <c r="A18" s="20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46" s="150" customFormat="1" ht="48" customHeight="1">
      <c r="A19" s="630" t="s">
        <v>381</v>
      </c>
      <c r="B19" s="631"/>
      <c r="C19" s="631"/>
      <c r="D19" s="632"/>
      <c r="E19" s="632"/>
      <c r="F19" s="632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</row>
    <row r="20" spans="1:46" s="150" customFormat="1" ht="10.5" hidden="1" customHeight="1">
      <c r="A20" s="151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</row>
    <row r="21" spans="1:46" s="150" customFormat="1" ht="9.75" hidden="1" customHeight="1">
      <c r="A21" s="151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46" s="109" customFormat="1" ht="14.25" customHeight="1">
      <c r="A22" s="620" t="s">
        <v>380</v>
      </c>
      <c r="B22" s="620"/>
      <c r="C22" s="620"/>
      <c r="D22" s="621"/>
      <c r="E22" s="621"/>
      <c r="F22" s="621"/>
      <c r="G22" s="621"/>
      <c r="H22" s="621"/>
      <c r="I22" s="621"/>
      <c r="J22" s="621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</row>
    <row r="23" spans="1:46" s="109" customFormat="1">
      <c r="A23" s="152"/>
      <c r="B23" s="153"/>
      <c r="C23" s="153"/>
      <c r="D23" s="154"/>
      <c r="E23" s="154"/>
      <c r="F23" s="154"/>
      <c r="G23" s="155"/>
      <c r="H23" s="155"/>
      <c r="I23" s="155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3"/>
      <c r="AL23" s="153"/>
      <c r="AM23" s="153"/>
      <c r="AN23" s="156"/>
      <c r="AO23" s="156"/>
      <c r="AP23" s="156"/>
    </row>
    <row r="24" spans="1:46">
      <c r="A24" s="200"/>
    </row>
  </sheetData>
  <mergeCells count="14">
    <mergeCell ref="A2:R3"/>
    <mergeCell ref="S5:S7"/>
    <mergeCell ref="P6:R6"/>
    <mergeCell ref="M1:R1"/>
    <mergeCell ref="G6:I6"/>
    <mergeCell ref="J6:L6"/>
    <mergeCell ref="G5:R5"/>
    <mergeCell ref="M6:O6"/>
    <mergeCell ref="A22:J22"/>
    <mergeCell ref="A5:A6"/>
    <mergeCell ref="B5:B6"/>
    <mergeCell ref="C5:C6"/>
    <mergeCell ref="D5:F6"/>
    <mergeCell ref="A19:F19"/>
  </mergeCells>
  <pageMargins left="0.25" right="0.25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65" zoomScaleNormal="65" workbookViewId="0">
      <selection activeCell="O37" sqref="O37"/>
    </sheetView>
  </sheetViews>
  <sheetFormatPr defaultColWidth="9.140625" defaultRowHeight="12.75"/>
  <cols>
    <col min="1" max="1" width="3.5703125" style="168" customWidth="1"/>
    <col min="2" max="2" width="25.7109375" style="168" customWidth="1"/>
    <col min="3" max="3" width="10.85546875" style="169" customWidth="1"/>
    <col min="4" max="4" width="22" style="168" customWidth="1"/>
    <col min="5" max="5" width="15.5703125" style="168" customWidth="1"/>
    <col min="6" max="6" width="16" style="168" customWidth="1"/>
    <col min="7" max="7" width="11" style="168" customWidth="1"/>
    <col min="8" max="8" width="17.85546875" style="168" customWidth="1"/>
    <col min="9" max="9" width="25.85546875" style="168" customWidth="1"/>
    <col min="10" max="10" width="10.5703125" style="168" customWidth="1"/>
    <col min="11" max="11" width="13.85546875" style="168" customWidth="1"/>
    <col min="12" max="12" width="11.7109375" style="168" customWidth="1"/>
    <col min="13" max="13" width="10.85546875" style="168" hidden="1" customWidth="1"/>
    <col min="14" max="14" width="35.140625" style="168" customWidth="1"/>
    <col min="15" max="15" width="36.28515625" style="168" customWidth="1"/>
    <col min="16" max="248" width="9.140625" style="168"/>
    <col min="249" max="249" width="3.5703125" style="168" customWidth="1"/>
    <col min="250" max="250" width="25.7109375" style="168" customWidth="1"/>
    <col min="251" max="251" width="11.5703125" style="168" customWidth="1"/>
    <col min="252" max="252" width="18.42578125" style="168" customWidth="1"/>
    <col min="253" max="253" width="10.140625" style="168" customWidth="1"/>
    <col min="254" max="254" width="15.5703125" style="168" customWidth="1"/>
    <col min="255" max="255" width="16" style="168" customWidth="1"/>
    <col min="256" max="256" width="7" style="168" customWidth="1"/>
    <col min="257" max="257" width="14.42578125" style="168" customWidth="1"/>
    <col min="258" max="258" width="11" style="168" customWidth="1"/>
    <col min="259" max="260" width="13.85546875" style="168" customWidth="1"/>
    <col min="261" max="261" width="12.140625" style="168" customWidth="1"/>
    <col min="262" max="262" width="13.85546875" style="168" customWidth="1"/>
    <col min="263" max="263" width="11.5703125" style="168" customWidth="1"/>
    <col min="264" max="264" width="15.140625" style="168" customWidth="1"/>
    <col min="265" max="265" width="13.85546875" style="168" customWidth="1"/>
    <col min="266" max="266" width="10.5703125" style="168" customWidth="1"/>
    <col min="267" max="267" width="13.85546875" style="168" customWidth="1"/>
    <col min="268" max="268" width="11.7109375" style="168" customWidth="1"/>
    <col min="269" max="269" width="0" style="168" hidden="1" customWidth="1"/>
    <col min="270" max="270" width="35.140625" style="168" customWidth="1"/>
    <col min="271" max="271" width="36.28515625" style="168" customWidth="1"/>
    <col min="272" max="504" width="9.140625" style="168"/>
    <col min="505" max="505" width="3.5703125" style="168" customWidth="1"/>
    <col min="506" max="506" width="25.7109375" style="168" customWidth="1"/>
    <col min="507" max="507" width="11.5703125" style="168" customWidth="1"/>
    <col min="508" max="508" width="18.42578125" style="168" customWidth="1"/>
    <col min="509" max="509" width="10.140625" style="168" customWidth="1"/>
    <col min="510" max="510" width="15.5703125" style="168" customWidth="1"/>
    <col min="511" max="511" width="16" style="168" customWidth="1"/>
    <col min="512" max="512" width="7" style="168" customWidth="1"/>
    <col min="513" max="513" width="14.42578125" style="168" customWidth="1"/>
    <col min="514" max="514" width="11" style="168" customWidth="1"/>
    <col min="515" max="516" width="13.85546875" style="168" customWidth="1"/>
    <col min="517" max="517" width="12.140625" style="168" customWidth="1"/>
    <col min="518" max="518" width="13.85546875" style="168" customWidth="1"/>
    <col min="519" max="519" width="11.5703125" style="168" customWidth="1"/>
    <col min="520" max="520" width="15.140625" style="168" customWidth="1"/>
    <col min="521" max="521" width="13.85546875" style="168" customWidth="1"/>
    <col min="522" max="522" width="10.5703125" style="168" customWidth="1"/>
    <col min="523" max="523" width="13.85546875" style="168" customWidth="1"/>
    <col min="524" max="524" width="11.7109375" style="168" customWidth="1"/>
    <col min="525" max="525" width="0" style="168" hidden="1" customWidth="1"/>
    <col min="526" max="526" width="35.140625" style="168" customWidth="1"/>
    <col min="527" max="527" width="36.28515625" style="168" customWidth="1"/>
    <col min="528" max="760" width="9.140625" style="168"/>
    <col min="761" max="761" width="3.5703125" style="168" customWidth="1"/>
    <col min="762" max="762" width="25.7109375" style="168" customWidth="1"/>
    <col min="763" max="763" width="11.5703125" style="168" customWidth="1"/>
    <col min="764" max="764" width="18.42578125" style="168" customWidth="1"/>
    <col min="765" max="765" width="10.140625" style="168" customWidth="1"/>
    <col min="766" max="766" width="15.5703125" style="168" customWidth="1"/>
    <col min="767" max="767" width="16" style="168" customWidth="1"/>
    <col min="768" max="768" width="7" style="168" customWidth="1"/>
    <col min="769" max="769" width="14.42578125" style="168" customWidth="1"/>
    <col min="770" max="770" width="11" style="168" customWidth="1"/>
    <col min="771" max="772" width="13.85546875" style="168" customWidth="1"/>
    <col min="773" max="773" width="12.140625" style="168" customWidth="1"/>
    <col min="774" max="774" width="13.85546875" style="168" customWidth="1"/>
    <col min="775" max="775" width="11.5703125" style="168" customWidth="1"/>
    <col min="776" max="776" width="15.140625" style="168" customWidth="1"/>
    <col min="777" max="777" width="13.85546875" style="168" customWidth="1"/>
    <col min="778" max="778" width="10.5703125" style="168" customWidth="1"/>
    <col min="779" max="779" width="13.85546875" style="168" customWidth="1"/>
    <col min="780" max="780" width="11.7109375" style="168" customWidth="1"/>
    <col min="781" max="781" width="0" style="168" hidden="1" customWidth="1"/>
    <col min="782" max="782" width="35.140625" style="168" customWidth="1"/>
    <col min="783" max="783" width="36.28515625" style="168" customWidth="1"/>
    <col min="784" max="1016" width="9.140625" style="168"/>
    <col min="1017" max="1017" width="3.5703125" style="168" customWidth="1"/>
    <col min="1018" max="1018" width="25.7109375" style="168" customWidth="1"/>
    <col min="1019" max="1019" width="11.5703125" style="168" customWidth="1"/>
    <col min="1020" max="1020" width="18.42578125" style="168" customWidth="1"/>
    <col min="1021" max="1021" width="10.140625" style="168" customWidth="1"/>
    <col min="1022" max="1022" width="15.5703125" style="168" customWidth="1"/>
    <col min="1023" max="1023" width="16" style="168" customWidth="1"/>
    <col min="1024" max="1024" width="7" style="168" customWidth="1"/>
    <col min="1025" max="1025" width="14.42578125" style="168" customWidth="1"/>
    <col min="1026" max="1026" width="11" style="168" customWidth="1"/>
    <col min="1027" max="1028" width="13.85546875" style="168" customWidth="1"/>
    <col min="1029" max="1029" width="12.140625" style="168" customWidth="1"/>
    <col min="1030" max="1030" width="13.85546875" style="168" customWidth="1"/>
    <col min="1031" max="1031" width="11.5703125" style="168" customWidth="1"/>
    <col min="1032" max="1032" width="15.140625" style="168" customWidth="1"/>
    <col min="1033" max="1033" width="13.85546875" style="168" customWidth="1"/>
    <col min="1034" max="1034" width="10.5703125" style="168" customWidth="1"/>
    <col min="1035" max="1035" width="13.85546875" style="168" customWidth="1"/>
    <col min="1036" max="1036" width="11.7109375" style="168" customWidth="1"/>
    <col min="1037" max="1037" width="0" style="168" hidden="1" customWidth="1"/>
    <col min="1038" max="1038" width="35.140625" style="168" customWidth="1"/>
    <col min="1039" max="1039" width="36.28515625" style="168" customWidth="1"/>
    <col min="1040" max="1272" width="9.140625" style="168"/>
    <col min="1273" max="1273" width="3.5703125" style="168" customWidth="1"/>
    <col min="1274" max="1274" width="25.7109375" style="168" customWidth="1"/>
    <col min="1275" max="1275" width="11.5703125" style="168" customWidth="1"/>
    <col min="1276" max="1276" width="18.42578125" style="168" customWidth="1"/>
    <col min="1277" max="1277" width="10.140625" style="168" customWidth="1"/>
    <col min="1278" max="1278" width="15.5703125" style="168" customWidth="1"/>
    <col min="1279" max="1279" width="16" style="168" customWidth="1"/>
    <col min="1280" max="1280" width="7" style="168" customWidth="1"/>
    <col min="1281" max="1281" width="14.42578125" style="168" customWidth="1"/>
    <col min="1282" max="1282" width="11" style="168" customWidth="1"/>
    <col min="1283" max="1284" width="13.85546875" style="168" customWidth="1"/>
    <col min="1285" max="1285" width="12.140625" style="168" customWidth="1"/>
    <col min="1286" max="1286" width="13.85546875" style="168" customWidth="1"/>
    <col min="1287" max="1287" width="11.5703125" style="168" customWidth="1"/>
    <col min="1288" max="1288" width="15.140625" style="168" customWidth="1"/>
    <col min="1289" max="1289" width="13.85546875" style="168" customWidth="1"/>
    <col min="1290" max="1290" width="10.5703125" style="168" customWidth="1"/>
    <col min="1291" max="1291" width="13.85546875" style="168" customWidth="1"/>
    <col min="1292" max="1292" width="11.7109375" style="168" customWidth="1"/>
    <col min="1293" max="1293" width="0" style="168" hidden="1" customWidth="1"/>
    <col min="1294" max="1294" width="35.140625" style="168" customWidth="1"/>
    <col min="1295" max="1295" width="36.28515625" style="168" customWidth="1"/>
    <col min="1296" max="1528" width="9.140625" style="168"/>
    <col min="1529" max="1529" width="3.5703125" style="168" customWidth="1"/>
    <col min="1530" max="1530" width="25.7109375" style="168" customWidth="1"/>
    <col min="1531" max="1531" width="11.5703125" style="168" customWidth="1"/>
    <col min="1532" max="1532" width="18.42578125" style="168" customWidth="1"/>
    <col min="1533" max="1533" width="10.140625" style="168" customWidth="1"/>
    <col min="1534" max="1534" width="15.5703125" style="168" customWidth="1"/>
    <col min="1535" max="1535" width="16" style="168" customWidth="1"/>
    <col min="1536" max="1536" width="7" style="168" customWidth="1"/>
    <col min="1537" max="1537" width="14.42578125" style="168" customWidth="1"/>
    <col min="1538" max="1538" width="11" style="168" customWidth="1"/>
    <col min="1539" max="1540" width="13.85546875" style="168" customWidth="1"/>
    <col min="1541" max="1541" width="12.140625" style="168" customWidth="1"/>
    <col min="1542" max="1542" width="13.85546875" style="168" customWidth="1"/>
    <col min="1543" max="1543" width="11.5703125" style="168" customWidth="1"/>
    <col min="1544" max="1544" width="15.140625" style="168" customWidth="1"/>
    <col min="1545" max="1545" width="13.85546875" style="168" customWidth="1"/>
    <col min="1546" max="1546" width="10.5703125" style="168" customWidth="1"/>
    <col min="1547" max="1547" width="13.85546875" style="168" customWidth="1"/>
    <col min="1548" max="1548" width="11.7109375" style="168" customWidth="1"/>
    <col min="1549" max="1549" width="0" style="168" hidden="1" customWidth="1"/>
    <col min="1550" max="1550" width="35.140625" style="168" customWidth="1"/>
    <col min="1551" max="1551" width="36.28515625" style="168" customWidth="1"/>
    <col min="1552" max="1784" width="9.140625" style="168"/>
    <col min="1785" max="1785" width="3.5703125" style="168" customWidth="1"/>
    <col min="1786" max="1786" width="25.7109375" style="168" customWidth="1"/>
    <col min="1787" max="1787" width="11.5703125" style="168" customWidth="1"/>
    <col min="1788" max="1788" width="18.42578125" style="168" customWidth="1"/>
    <col min="1789" max="1789" width="10.140625" style="168" customWidth="1"/>
    <col min="1790" max="1790" width="15.5703125" style="168" customWidth="1"/>
    <col min="1791" max="1791" width="16" style="168" customWidth="1"/>
    <col min="1792" max="1792" width="7" style="168" customWidth="1"/>
    <col min="1793" max="1793" width="14.42578125" style="168" customWidth="1"/>
    <col min="1794" max="1794" width="11" style="168" customWidth="1"/>
    <col min="1795" max="1796" width="13.85546875" style="168" customWidth="1"/>
    <col min="1797" max="1797" width="12.140625" style="168" customWidth="1"/>
    <col min="1798" max="1798" width="13.85546875" style="168" customWidth="1"/>
    <col min="1799" max="1799" width="11.5703125" style="168" customWidth="1"/>
    <col min="1800" max="1800" width="15.140625" style="168" customWidth="1"/>
    <col min="1801" max="1801" width="13.85546875" style="168" customWidth="1"/>
    <col min="1802" max="1802" width="10.5703125" style="168" customWidth="1"/>
    <col min="1803" max="1803" width="13.85546875" style="168" customWidth="1"/>
    <col min="1804" max="1804" width="11.7109375" style="168" customWidth="1"/>
    <col min="1805" max="1805" width="0" style="168" hidden="1" customWidth="1"/>
    <col min="1806" max="1806" width="35.140625" style="168" customWidth="1"/>
    <col min="1807" max="1807" width="36.28515625" style="168" customWidth="1"/>
    <col min="1808" max="2040" width="9.140625" style="168"/>
    <col min="2041" max="2041" width="3.5703125" style="168" customWidth="1"/>
    <col min="2042" max="2042" width="25.7109375" style="168" customWidth="1"/>
    <col min="2043" max="2043" width="11.5703125" style="168" customWidth="1"/>
    <col min="2044" max="2044" width="18.42578125" style="168" customWidth="1"/>
    <col min="2045" max="2045" width="10.140625" style="168" customWidth="1"/>
    <col min="2046" max="2046" width="15.5703125" style="168" customWidth="1"/>
    <col min="2047" max="2047" width="16" style="168" customWidth="1"/>
    <col min="2048" max="2048" width="7" style="168" customWidth="1"/>
    <col min="2049" max="2049" width="14.42578125" style="168" customWidth="1"/>
    <col min="2050" max="2050" width="11" style="168" customWidth="1"/>
    <col min="2051" max="2052" width="13.85546875" style="168" customWidth="1"/>
    <col min="2053" max="2053" width="12.140625" style="168" customWidth="1"/>
    <col min="2054" max="2054" width="13.85546875" style="168" customWidth="1"/>
    <col min="2055" max="2055" width="11.5703125" style="168" customWidth="1"/>
    <col min="2056" max="2056" width="15.140625" style="168" customWidth="1"/>
    <col min="2057" max="2057" width="13.85546875" style="168" customWidth="1"/>
    <col min="2058" max="2058" width="10.5703125" style="168" customWidth="1"/>
    <col min="2059" max="2059" width="13.85546875" style="168" customWidth="1"/>
    <col min="2060" max="2060" width="11.7109375" style="168" customWidth="1"/>
    <col min="2061" max="2061" width="0" style="168" hidden="1" customWidth="1"/>
    <col min="2062" max="2062" width="35.140625" style="168" customWidth="1"/>
    <col min="2063" max="2063" width="36.28515625" style="168" customWidth="1"/>
    <col min="2064" max="2296" width="9.140625" style="168"/>
    <col min="2297" max="2297" width="3.5703125" style="168" customWidth="1"/>
    <col min="2298" max="2298" width="25.7109375" style="168" customWidth="1"/>
    <col min="2299" max="2299" width="11.5703125" style="168" customWidth="1"/>
    <col min="2300" max="2300" width="18.42578125" style="168" customWidth="1"/>
    <col min="2301" max="2301" width="10.140625" style="168" customWidth="1"/>
    <col min="2302" max="2302" width="15.5703125" style="168" customWidth="1"/>
    <col min="2303" max="2303" width="16" style="168" customWidth="1"/>
    <col min="2304" max="2304" width="7" style="168" customWidth="1"/>
    <col min="2305" max="2305" width="14.42578125" style="168" customWidth="1"/>
    <col min="2306" max="2306" width="11" style="168" customWidth="1"/>
    <col min="2307" max="2308" width="13.85546875" style="168" customWidth="1"/>
    <col min="2309" max="2309" width="12.140625" style="168" customWidth="1"/>
    <col min="2310" max="2310" width="13.85546875" style="168" customWidth="1"/>
    <col min="2311" max="2311" width="11.5703125" style="168" customWidth="1"/>
    <col min="2312" max="2312" width="15.140625" style="168" customWidth="1"/>
    <col min="2313" max="2313" width="13.85546875" style="168" customWidth="1"/>
    <col min="2314" max="2314" width="10.5703125" style="168" customWidth="1"/>
    <col min="2315" max="2315" width="13.85546875" style="168" customWidth="1"/>
    <col min="2316" max="2316" width="11.7109375" style="168" customWidth="1"/>
    <col min="2317" max="2317" width="0" style="168" hidden="1" customWidth="1"/>
    <col min="2318" max="2318" width="35.140625" style="168" customWidth="1"/>
    <col min="2319" max="2319" width="36.28515625" style="168" customWidth="1"/>
    <col min="2320" max="2552" width="9.140625" style="168"/>
    <col min="2553" max="2553" width="3.5703125" style="168" customWidth="1"/>
    <col min="2554" max="2554" width="25.7109375" style="168" customWidth="1"/>
    <col min="2555" max="2555" width="11.5703125" style="168" customWidth="1"/>
    <col min="2556" max="2556" width="18.42578125" style="168" customWidth="1"/>
    <col min="2557" max="2557" width="10.140625" style="168" customWidth="1"/>
    <col min="2558" max="2558" width="15.5703125" style="168" customWidth="1"/>
    <col min="2559" max="2559" width="16" style="168" customWidth="1"/>
    <col min="2560" max="2560" width="7" style="168" customWidth="1"/>
    <col min="2561" max="2561" width="14.42578125" style="168" customWidth="1"/>
    <col min="2562" max="2562" width="11" style="168" customWidth="1"/>
    <col min="2563" max="2564" width="13.85546875" style="168" customWidth="1"/>
    <col min="2565" max="2565" width="12.140625" style="168" customWidth="1"/>
    <col min="2566" max="2566" width="13.85546875" style="168" customWidth="1"/>
    <col min="2567" max="2567" width="11.5703125" style="168" customWidth="1"/>
    <col min="2568" max="2568" width="15.140625" style="168" customWidth="1"/>
    <col min="2569" max="2569" width="13.85546875" style="168" customWidth="1"/>
    <col min="2570" max="2570" width="10.5703125" style="168" customWidth="1"/>
    <col min="2571" max="2571" width="13.85546875" style="168" customWidth="1"/>
    <col min="2572" max="2572" width="11.7109375" style="168" customWidth="1"/>
    <col min="2573" max="2573" width="0" style="168" hidden="1" customWidth="1"/>
    <col min="2574" max="2574" width="35.140625" style="168" customWidth="1"/>
    <col min="2575" max="2575" width="36.28515625" style="168" customWidth="1"/>
    <col min="2576" max="2808" width="9.140625" style="168"/>
    <col min="2809" max="2809" width="3.5703125" style="168" customWidth="1"/>
    <col min="2810" max="2810" width="25.7109375" style="168" customWidth="1"/>
    <col min="2811" max="2811" width="11.5703125" style="168" customWidth="1"/>
    <col min="2812" max="2812" width="18.42578125" style="168" customWidth="1"/>
    <col min="2813" max="2813" width="10.140625" style="168" customWidth="1"/>
    <col min="2814" max="2814" width="15.5703125" style="168" customWidth="1"/>
    <col min="2815" max="2815" width="16" style="168" customWidth="1"/>
    <col min="2816" max="2816" width="7" style="168" customWidth="1"/>
    <col min="2817" max="2817" width="14.42578125" style="168" customWidth="1"/>
    <col min="2818" max="2818" width="11" style="168" customWidth="1"/>
    <col min="2819" max="2820" width="13.85546875" style="168" customWidth="1"/>
    <col min="2821" max="2821" width="12.140625" style="168" customWidth="1"/>
    <col min="2822" max="2822" width="13.85546875" style="168" customWidth="1"/>
    <col min="2823" max="2823" width="11.5703125" style="168" customWidth="1"/>
    <col min="2824" max="2824" width="15.140625" style="168" customWidth="1"/>
    <col min="2825" max="2825" width="13.85546875" style="168" customWidth="1"/>
    <col min="2826" max="2826" width="10.5703125" style="168" customWidth="1"/>
    <col min="2827" max="2827" width="13.85546875" style="168" customWidth="1"/>
    <col min="2828" max="2828" width="11.7109375" style="168" customWidth="1"/>
    <col min="2829" max="2829" width="0" style="168" hidden="1" customWidth="1"/>
    <col min="2830" max="2830" width="35.140625" style="168" customWidth="1"/>
    <col min="2831" max="2831" width="36.28515625" style="168" customWidth="1"/>
    <col min="2832" max="3064" width="9.140625" style="168"/>
    <col min="3065" max="3065" width="3.5703125" style="168" customWidth="1"/>
    <col min="3066" max="3066" width="25.7109375" style="168" customWidth="1"/>
    <col min="3067" max="3067" width="11.5703125" style="168" customWidth="1"/>
    <col min="3068" max="3068" width="18.42578125" style="168" customWidth="1"/>
    <col min="3069" max="3069" width="10.140625" style="168" customWidth="1"/>
    <col min="3070" max="3070" width="15.5703125" style="168" customWidth="1"/>
    <col min="3071" max="3071" width="16" style="168" customWidth="1"/>
    <col min="3072" max="3072" width="7" style="168" customWidth="1"/>
    <col min="3073" max="3073" width="14.42578125" style="168" customWidth="1"/>
    <col min="3074" max="3074" width="11" style="168" customWidth="1"/>
    <col min="3075" max="3076" width="13.85546875" style="168" customWidth="1"/>
    <col min="3077" max="3077" width="12.140625" style="168" customWidth="1"/>
    <col min="3078" max="3078" width="13.85546875" style="168" customWidth="1"/>
    <col min="3079" max="3079" width="11.5703125" style="168" customWidth="1"/>
    <col min="3080" max="3080" width="15.140625" style="168" customWidth="1"/>
    <col min="3081" max="3081" width="13.85546875" style="168" customWidth="1"/>
    <col min="3082" max="3082" width="10.5703125" style="168" customWidth="1"/>
    <col min="3083" max="3083" width="13.85546875" style="168" customWidth="1"/>
    <col min="3084" max="3084" width="11.7109375" style="168" customWidth="1"/>
    <col min="3085" max="3085" width="0" style="168" hidden="1" customWidth="1"/>
    <col min="3086" max="3086" width="35.140625" style="168" customWidth="1"/>
    <col min="3087" max="3087" width="36.28515625" style="168" customWidth="1"/>
    <col min="3088" max="3320" width="9.140625" style="168"/>
    <col min="3321" max="3321" width="3.5703125" style="168" customWidth="1"/>
    <col min="3322" max="3322" width="25.7109375" style="168" customWidth="1"/>
    <col min="3323" max="3323" width="11.5703125" style="168" customWidth="1"/>
    <col min="3324" max="3324" width="18.42578125" style="168" customWidth="1"/>
    <col min="3325" max="3325" width="10.140625" style="168" customWidth="1"/>
    <col min="3326" max="3326" width="15.5703125" style="168" customWidth="1"/>
    <col min="3327" max="3327" width="16" style="168" customWidth="1"/>
    <col min="3328" max="3328" width="7" style="168" customWidth="1"/>
    <col min="3329" max="3329" width="14.42578125" style="168" customWidth="1"/>
    <col min="3330" max="3330" width="11" style="168" customWidth="1"/>
    <col min="3331" max="3332" width="13.85546875" style="168" customWidth="1"/>
    <col min="3333" max="3333" width="12.140625" style="168" customWidth="1"/>
    <col min="3334" max="3334" width="13.85546875" style="168" customWidth="1"/>
    <col min="3335" max="3335" width="11.5703125" style="168" customWidth="1"/>
    <col min="3336" max="3336" width="15.140625" style="168" customWidth="1"/>
    <col min="3337" max="3337" width="13.85546875" style="168" customWidth="1"/>
    <col min="3338" max="3338" width="10.5703125" style="168" customWidth="1"/>
    <col min="3339" max="3339" width="13.85546875" style="168" customWidth="1"/>
    <col min="3340" max="3340" width="11.7109375" style="168" customWidth="1"/>
    <col min="3341" max="3341" width="0" style="168" hidden="1" customWidth="1"/>
    <col min="3342" max="3342" width="35.140625" style="168" customWidth="1"/>
    <col min="3343" max="3343" width="36.28515625" style="168" customWidth="1"/>
    <col min="3344" max="3576" width="9.140625" style="168"/>
    <col min="3577" max="3577" width="3.5703125" style="168" customWidth="1"/>
    <col min="3578" max="3578" width="25.7109375" style="168" customWidth="1"/>
    <col min="3579" max="3579" width="11.5703125" style="168" customWidth="1"/>
    <col min="3580" max="3580" width="18.42578125" style="168" customWidth="1"/>
    <col min="3581" max="3581" width="10.140625" style="168" customWidth="1"/>
    <col min="3582" max="3582" width="15.5703125" style="168" customWidth="1"/>
    <col min="3583" max="3583" width="16" style="168" customWidth="1"/>
    <col min="3584" max="3584" width="7" style="168" customWidth="1"/>
    <col min="3585" max="3585" width="14.42578125" style="168" customWidth="1"/>
    <col min="3586" max="3586" width="11" style="168" customWidth="1"/>
    <col min="3587" max="3588" width="13.85546875" style="168" customWidth="1"/>
    <col min="3589" max="3589" width="12.140625" style="168" customWidth="1"/>
    <col min="3590" max="3590" width="13.85546875" style="168" customWidth="1"/>
    <col min="3591" max="3591" width="11.5703125" style="168" customWidth="1"/>
    <col min="3592" max="3592" width="15.140625" style="168" customWidth="1"/>
    <col min="3593" max="3593" width="13.85546875" style="168" customWidth="1"/>
    <col min="3594" max="3594" width="10.5703125" style="168" customWidth="1"/>
    <col min="3595" max="3595" width="13.85546875" style="168" customWidth="1"/>
    <col min="3596" max="3596" width="11.7109375" style="168" customWidth="1"/>
    <col min="3597" max="3597" width="0" style="168" hidden="1" customWidth="1"/>
    <col min="3598" max="3598" width="35.140625" style="168" customWidth="1"/>
    <col min="3599" max="3599" width="36.28515625" style="168" customWidth="1"/>
    <col min="3600" max="3832" width="9.140625" style="168"/>
    <col min="3833" max="3833" width="3.5703125" style="168" customWidth="1"/>
    <col min="3834" max="3834" width="25.7109375" style="168" customWidth="1"/>
    <col min="3835" max="3835" width="11.5703125" style="168" customWidth="1"/>
    <col min="3836" max="3836" width="18.42578125" style="168" customWidth="1"/>
    <col min="3837" max="3837" width="10.140625" style="168" customWidth="1"/>
    <col min="3838" max="3838" width="15.5703125" style="168" customWidth="1"/>
    <col min="3839" max="3839" width="16" style="168" customWidth="1"/>
    <col min="3840" max="3840" width="7" style="168" customWidth="1"/>
    <col min="3841" max="3841" width="14.42578125" style="168" customWidth="1"/>
    <col min="3842" max="3842" width="11" style="168" customWidth="1"/>
    <col min="3843" max="3844" width="13.85546875" style="168" customWidth="1"/>
    <col min="3845" max="3845" width="12.140625" style="168" customWidth="1"/>
    <col min="3846" max="3846" width="13.85546875" style="168" customWidth="1"/>
    <col min="3847" max="3847" width="11.5703125" style="168" customWidth="1"/>
    <col min="3848" max="3848" width="15.140625" style="168" customWidth="1"/>
    <col min="3849" max="3849" width="13.85546875" style="168" customWidth="1"/>
    <col min="3850" max="3850" width="10.5703125" style="168" customWidth="1"/>
    <col min="3851" max="3851" width="13.85546875" style="168" customWidth="1"/>
    <col min="3852" max="3852" width="11.7109375" style="168" customWidth="1"/>
    <col min="3853" max="3853" width="0" style="168" hidden="1" customWidth="1"/>
    <col min="3854" max="3854" width="35.140625" style="168" customWidth="1"/>
    <col min="3855" max="3855" width="36.28515625" style="168" customWidth="1"/>
    <col min="3856" max="4088" width="9.140625" style="168"/>
    <col min="4089" max="4089" width="3.5703125" style="168" customWidth="1"/>
    <col min="4090" max="4090" width="25.7109375" style="168" customWidth="1"/>
    <col min="4091" max="4091" width="11.5703125" style="168" customWidth="1"/>
    <col min="4092" max="4092" width="18.42578125" style="168" customWidth="1"/>
    <col min="4093" max="4093" width="10.140625" style="168" customWidth="1"/>
    <col min="4094" max="4094" width="15.5703125" style="168" customWidth="1"/>
    <col min="4095" max="4095" width="16" style="168" customWidth="1"/>
    <col min="4096" max="4096" width="7" style="168" customWidth="1"/>
    <col min="4097" max="4097" width="14.42578125" style="168" customWidth="1"/>
    <col min="4098" max="4098" width="11" style="168" customWidth="1"/>
    <col min="4099" max="4100" width="13.85546875" style="168" customWidth="1"/>
    <col min="4101" max="4101" width="12.140625" style="168" customWidth="1"/>
    <col min="4102" max="4102" width="13.85546875" style="168" customWidth="1"/>
    <col min="4103" max="4103" width="11.5703125" style="168" customWidth="1"/>
    <col min="4104" max="4104" width="15.140625" style="168" customWidth="1"/>
    <col min="4105" max="4105" width="13.85546875" style="168" customWidth="1"/>
    <col min="4106" max="4106" width="10.5703125" style="168" customWidth="1"/>
    <col min="4107" max="4107" width="13.85546875" style="168" customWidth="1"/>
    <col min="4108" max="4108" width="11.7109375" style="168" customWidth="1"/>
    <col min="4109" max="4109" width="0" style="168" hidden="1" customWidth="1"/>
    <col min="4110" max="4110" width="35.140625" style="168" customWidth="1"/>
    <col min="4111" max="4111" width="36.28515625" style="168" customWidth="1"/>
    <col min="4112" max="4344" width="9.140625" style="168"/>
    <col min="4345" max="4345" width="3.5703125" style="168" customWidth="1"/>
    <col min="4346" max="4346" width="25.7109375" style="168" customWidth="1"/>
    <col min="4347" max="4347" width="11.5703125" style="168" customWidth="1"/>
    <col min="4348" max="4348" width="18.42578125" style="168" customWidth="1"/>
    <col min="4349" max="4349" width="10.140625" style="168" customWidth="1"/>
    <col min="4350" max="4350" width="15.5703125" style="168" customWidth="1"/>
    <col min="4351" max="4351" width="16" style="168" customWidth="1"/>
    <col min="4352" max="4352" width="7" style="168" customWidth="1"/>
    <col min="4353" max="4353" width="14.42578125" style="168" customWidth="1"/>
    <col min="4354" max="4354" width="11" style="168" customWidth="1"/>
    <col min="4355" max="4356" width="13.85546875" style="168" customWidth="1"/>
    <col min="4357" max="4357" width="12.140625" style="168" customWidth="1"/>
    <col min="4358" max="4358" width="13.85546875" style="168" customWidth="1"/>
    <col min="4359" max="4359" width="11.5703125" style="168" customWidth="1"/>
    <col min="4360" max="4360" width="15.140625" style="168" customWidth="1"/>
    <col min="4361" max="4361" width="13.85546875" style="168" customWidth="1"/>
    <col min="4362" max="4362" width="10.5703125" style="168" customWidth="1"/>
    <col min="4363" max="4363" width="13.85546875" style="168" customWidth="1"/>
    <col min="4364" max="4364" width="11.7109375" style="168" customWidth="1"/>
    <col min="4365" max="4365" width="0" style="168" hidden="1" customWidth="1"/>
    <col min="4366" max="4366" width="35.140625" style="168" customWidth="1"/>
    <col min="4367" max="4367" width="36.28515625" style="168" customWidth="1"/>
    <col min="4368" max="4600" width="9.140625" style="168"/>
    <col min="4601" max="4601" width="3.5703125" style="168" customWidth="1"/>
    <col min="4602" max="4602" width="25.7109375" style="168" customWidth="1"/>
    <col min="4603" max="4603" width="11.5703125" style="168" customWidth="1"/>
    <col min="4604" max="4604" width="18.42578125" style="168" customWidth="1"/>
    <col min="4605" max="4605" width="10.140625" style="168" customWidth="1"/>
    <col min="4606" max="4606" width="15.5703125" style="168" customWidth="1"/>
    <col min="4607" max="4607" width="16" style="168" customWidth="1"/>
    <col min="4608" max="4608" width="7" style="168" customWidth="1"/>
    <col min="4609" max="4609" width="14.42578125" style="168" customWidth="1"/>
    <col min="4610" max="4610" width="11" style="168" customWidth="1"/>
    <col min="4611" max="4612" width="13.85546875" style="168" customWidth="1"/>
    <col min="4613" max="4613" width="12.140625" style="168" customWidth="1"/>
    <col min="4614" max="4614" width="13.85546875" style="168" customWidth="1"/>
    <col min="4615" max="4615" width="11.5703125" style="168" customWidth="1"/>
    <col min="4616" max="4616" width="15.140625" style="168" customWidth="1"/>
    <col min="4617" max="4617" width="13.85546875" style="168" customWidth="1"/>
    <col min="4618" max="4618" width="10.5703125" style="168" customWidth="1"/>
    <col min="4619" max="4619" width="13.85546875" style="168" customWidth="1"/>
    <col min="4620" max="4620" width="11.7109375" style="168" customWidth="1"/>
    <col min="4621" max="4621" width="0" style="168" hidden="1" customWidth="1"/>
    <col min="4622" max="4622" width="35.140625" style="168" customWidth="1"/>
    <col min="4623" max="4623" width="36.28515625" style="168" customWidth="1"/>
    <col min="4624" max="4856" width="9.140625" style="168"/>
    <col min="4857" max="4857" width="3.5703125" style="168" customWidth="1"/>
    <col min="4858" max="4858" width="25.7109375" style="168" customWidth="1"/>
    <col min="4859" max="4859" width="11.5703125" style="168" customWidth="1"/>
    <col min="4860" max="4860" width="18.42578125" style="168" customWidth="1"/>
    <col min="4861" max="4861" width="10.140625" style="168" customWidth="1"/>
    <col min="4862" max="4862" width="15.5703125" style="168" customWidth="1"/>
    <col min="4863" max="4863" width="16" style="168" customWidth="1"/>
    <col min="4864" max="4864" width="7" style="168" customWidth="1"/>
    <col min="4865" max="4865" width="14.42578125" style="168" customWidth="1"/>
    <col min="4866" max="4866" width="11" style="168" customWidth="1"/>
    <col min="4867" max="4868" width="13.85546875" style="168" customWidth="1"/>
    <col min="4869" max="4869" width="12.140625" style="168" customWidth="1"/>
    <col min="4870" max="4870" width="13.85546875" style="168" customWidth="1"/>
    <col min="4871" max="4871" width="11.5703125" style="168" customWidth="1"/>
    <col min="4872" max="4872" width="15.140625" style="168" customWidth="1"/>
    <col min="4873" max="4873" width="13.85546875" style="168" customWidth="1"/>
    <col min="4874" max="4874" width="10.5703125" style="168" customWidth="1"/>
    <col min="4875" max="4875" width="13.85546875" style="168" customWidth="1"/>
    <col min="4876" max="4876" width="11.7109375" style="168" customWidth="1"/>
    <col min="4877" max="4877" width="0" style="168" hidden="1" customWidth="1"/>
    <col min="4878" max="4878" width="35.140625" style="168" customWidth="1"/>
    <col min="4879" max="4879" width="36.28515625" style="168" customWidth="1"/>
    <col min="4880" max="5112" width="9.140625" style="168"/>
    <col min="5113" max="5113" width="3.5703125" style="168" customWidth="1"/>
    <col min="5114" max="5114" width="25.7109375" style="168" customWidth="1"/>
    <col min="5115" max="5115" width="11.5703125" style="168" customWidth="1"/>
    <col min="5116" max="5116" width="18.42578125" style="168" customWidth="1"/>
    <col min="5117" max="5117" width="10.140625" style="168" customWidth="1"/>
    <col min="5118" max="5118" width="15.5703125" style="168" customWidth="1"/>
    <col min="5119" max="5119" width="16" style="168" customWidth="1"/>
    <col min="5120" max="5120" width="7" style="168" customWidth="1"/>
    <col min="5121" max="5121" width="14.42578125" style="168" customWidth="1"/>
    <col min="5122" max="5122" width="11" style="168" customWidth="1"/>
    <col min="5123" max="5124" width="13.85546875" style="168" customWidth="1"/>
    <col min="5125" max="5125" width="12.140625" style="168" customWidth="1"/>
    <col min="5126" max="5126" width="13.85546875" style="168" customWidth="1"/>
    <col min="5127" max="5127" width="11.5703125" style="168" customWidth="1"/>
    <col min="5128" max="5128" width="15.140625" style="168" customWidth="1"/>
    <col min="5129" max="5129" width="13.85546875" style="168" customWidth="1"/>
    <col min="5130" max="5130" width="10.5703125" style="168" customWidth="1"/>
    <col min="5131" max="5131" width="13.85546875" style="168" customWidth="1"/>
    <col min="5132" max="5132" width="11.7109375" style="168" customWidth="1"/>
    <col min="5133" max="5133" width="0" style="168" hidden="1" customWidth="1"/>
    <col min="5134" max="5134" width="35.140625" style="168" customWidth="1"/>
    <col min="5135" max="5135" width="36.28515625" style="168" customWidth="1"/>
    <col min="5136" max="5368" width="9.140625" style="168"/>
    <col min="5369" max="5369" width="3.5703125" style="168" customWidth="1"/>
    <col min="5370" max="5370" width="25.7109375" style="168" customWidth="1"/>
    <col min="5371" max="5371" width="11.5703125" style="168" customWidth="1"/>
    <col min="5372" max="5372" width="18.42578125" style="168" customWidth="1"/>
    <col min="5373" max="5373" width="10.140625" style="168" customWidth="1"/>
    <col min="5374" max="5374" width="15.5703125" style="168" customWidth="1"/>
    <col min="5375" max="5375" width="16" style="168" customWidth="1"/>
    <col min="5376" max="5376" width="7" style="168" customWidth="1"/>
    <col min="5377" max="5377" width="14.42578125" style="168" customWidth="1"/>
    <col min="5378" max="5378" width="11" style="168" customWidth="1"/>
    <col min="5379" max="5380" width="13.85546875" style="168" customWidth="1"/>
    <col min="5381" max="5381" width="12.140625" style="168" customWidth="1"/>
    <col min="5382" max="5382" width="13.85546875" style="168" customWidth="1"/>
    <col min="5383" max="5383" width="11.5703125" style="168" customWidth="1"/>
    <col min="5384" max="5384" width="15.140625" style="168" customWidth="1"/>
    <col min="5385" max="5385" width="13.85546875" style="168" customWidth="1"/>
    <col min="5386" max="5386" width="10.5703125" style="168" customWidth="1"/>
    <col min="5387" max="5387" width="13.85546875" style="168" customWidth="1"/>
    <col min="5388" max="5388" width="11.7109375" style="168" customWidth="1"/>
    <col min="5389" max="5389" width="0" style="168" hidden="1" customWidth="1"/>
    <col min="5390" max="5390" width="35.140625" style="168" customWidth="1"/>
    <col min="5391" max="5391" width="36.28515625" style="168" customWidth="1"/>
    <col min="5392" max="5624" width="9.140625" style="168"/>
    <col min="5625" max="5625" width="3.5703125" style="168" customWidth="1"/>
    <col min="5626" max="5626" width="25.7109375" style="168" customWidth="1"/>
    <col min="5627" max="5627" width="11.5703125" style="168" customWidth="1"/>
    <col min="5628" max="5628" width="18.42578125" style="168" customWidth="1"/>
    <col min="5629" max="5629" width="10.140625" style="168" customWidth="1"/>
    <col min="5630" max="5630" width="15.5703125" style="168" customWidth="1"/>
    <col min="5631" max="5631" width="16" style="168" customWidth="1"/>
    <col min="5632" max="5632" width="7" style="168" customWidth="1"/>
    <col min="5633" max="5633" width="14.42578125" style="168" customWidth="1"/>
    <col min="5634" max="5634" width="11" style="168" customWidth="1"/>
    <col min="5635" max="5636" width="13.85546875" style="168" customWidth="1"/>
    <col min="5637" max="5637" width="12.140625" style="168" customWidth="1"/>
    <col min="5638" max="5638" width="13.85546875" style="168" customWidth="1"/>
    <col min="5639" max="5639" width="11.5703125" style="168" customWidth="1"/>
    <col min="5640" max="5640" width="15.140625" style="168" customWidth="1"/>
    <col min="5641" max="5641" width="13.85546875" style="168" customWidth="1"/>
    <col min="5642" max="5642" width="10.5703125" style="168" customWidth="1"/>
    <col min="5643" max="5643" width="13.85546875" style="168" customWidth="1"/>
    <col min="5644" max="5644" width="11.7109375" style="168" customWidth="1"/>
    <col min="5645" max="5645" width="0" style="168" hidden="1" customWidth="1"/>
    <col min="5646" max="5646" width="35.140625" style="168" customWidth="1"/>
    <col min="5647" max="5647" width="36.28515625" style="168" customWidth="1"/>
    <col min="5648" max="5880" width="9.140625" style="168"/>
    <col min="5881" max="5881" width="3.5703125" style="168" customWidth="1"/>
    <col min="5882" max="5882" width="25.7109375" style="168" customWidth="1"/>
    <col min="5883" max="5883" width="11.5703125" style="168" customWidth="1"/>
    <col min="5884" max="5884" width="18.42578125" style="168" customWidth="1"/>
    <col min="5885" max="5885" width="10.140625" style="168" customWidth="1"/>
    <col min="5886" max="5886" width="15.5703125" style="168" customWidth="1"/>
    <col min="5887" max="5887" width="16" style="168" customWidth="1"/>
    <col min="5888" max="5888" width="7" style="168" customWidth="1"/>
    <col min="5889" max="5889" width="14.42578125" style="168" customWidth="1"/>
    <col min="5890" max="5890" width="11" style="168" customWidth="1"/>
    <col min="5891" max="5892" width="13.85546875" style="168" customWidth="1"/>
    <col min="5893" max="5893" width="12.140625" style="168" customWidth="1"/>
    <col min="5894" max="5894" width="13.85546875" style="168" customWidth="1"/>
    <col min="5895" max="5895" width="11.5703125" style="168" customWidth="1"/>
    <col min="5896" max="5896" width="15.140625" style="168" customWidth="1"/>
    <col min="5897" max="5897" width="13.85546875" style="168" customWidth="1"/>
    <col min="5898" max="5898" width="10.5703125" style="168" customWidth="1"/>
    <col min="5899" max="5899" width="13.85546875" style="168" customWidth="1"/>
    <col min="5900" max="5900" width="11.7109375" style="168" customWidth="1"/>
    <col min="5901" max="5901" width="0" style="168" hidden="1" customWidth="1"/>
    <col min="5902" max="5902" width="35.140625" style="168" customWidth="1"/>
    <col min="5903" max="5903" width="36.28515625" style="168" customWidth="1"/>
    <col min="5904" max="6136" width="9.140625" style="168"/>
    <col min="6137" max="6137" width="3.5703125" style="168" customWidth="1"/>
    <col min="6138" max="6138" width="25.7109375" style="168" customWidth="1"/>
    <col min="6139" max="6139" width="11.5703125" style="168" customWidth="1"/>
    <col min="6140" max="6140" width="18.42578125" style="168" customWidth="1"/>
    <col min="6141" max="6141" width="10.140625" style="168" customWidth="1"/>
    <col min="6142" max="6142" width="15.5703125" style="168" customWidth="1"/>
    <col min="6143" max="6143" width="16" style="168" customWidth="1"/>
    <col min="6144" max="6144" width="7" style="168" customWidth="1"/>
    <col min="6145" max="6145" width="14.42578125" style="168" customWidth="1"/>
    <col min="6146" max="6146" width="11" style="168" customWidth="1"/>
    <col min="6147" max="6148" width="13.85546875" style="168" customWidth="1"/>
    <col min="6149" max="6149" width="12.140625" style="168" customWidth="1"/>
    <col min="6150" max="6150" width="13.85546875" style="168" customWidth="1"/>
    <col min="6151" max="6151" width="11.5703125" style="168" customWidth="1"/>
    <col min="6152" max="6152" width="15.140625" style="168" customWidth="1"/>
    <col min="6153" max="6153" width="13.85546875" style="168" customWidth="1"/>
    <col min="6154" max="6154" width="10.5703125" style="168" customWidth="1"/>
    <col min="6155" max="6155" width="13.85546875" style="168" customWidth="1"/>
    <col min="6156" max="6156" width="11.7109375" style="168" customWidth="1"/>
    <col min="6157" max="6157" width="0" style="168" hidden="1" customWidth="1"/>
    <col min="6158" max="6158" width="35.140625" style="168" customWidth="1"/>
    <col min="6159" max="6159" width="36.28515625" style="168" customWidth="1"/>
    <col min="6160" max="6392" width="9.140625" style="168"/>
    <col min="6393" max="6393" width="3.5703125" style="168" customWidth="1"/>
    <col min="6394" max="6394" width="25.7109375" style="168" customWidth="1"/>
    <col min="6395" max="6395" width="11.5703125" style="168" customWidth="1"/>
    <col min="6396" max="6396" width="18.42578125" style="168" customWidth="1"/>
    <col min="6397" max="6397" width="10.140625" style="168" customWidth="1"/>
    <col min="6398" max="6398" width="15.5703125" style="168" customWidth="1"/>
    <col min="6399" max="6399" width="16" style="168" customWidth="1"/>
    <col min="6400" max="6400" width="7" style="168" customWidth="1"/>
    <col min="6401" max="6401" width="14.42578125" style="168" customWidth="1"/>
    <col min="6402" max="6402" width="11" style="168" customWidth="1"/>
    <col min="6403" max="6404" width="13.85546875" style="168" customWidth="1"/>
    <col min="6405" max="6405" width="12.140625" style="168" customWidth="1"/>
    <col min="6406" max="6406" width="13.85546875" style="168" customWidth="1"/>
    <col min="6407" max="6407" width="11.5703125" style="168" customWidth="1"/>
    <col min="6408" max="6408" width="15.140625" style="168" customWidth="1"/>
    <col min="6409" max="6409" width="13.85546875" style="168" customWidth="1"/>
    <col min="6410" max="6410" width="10.5703125" style="168" customWidth="1"/>
    <col min="6411" max="6411" width="13.85546875" style="168" customWidth="1"/>
    <col min="6412" max="6412" width="11.7109375" style="168" customWidth="1"/>
    <col min="6413" max="6413" width="0" style="168" hidden="1" customWidth="1"/>
    <col min="6414" max="6414" width="35.140625" style="168" customWidth="1"/>
    <col min="6415" max="6415" width="36.28515625" style="168" customWidth="1"/>
    <col min="6416" max="6648" width="9.140625" style="168"/>
    <col min="6649" max="6649" width="3.5703125" style="168" customWidth="1"/>
    <col min="6650" max="6650" width="25.7109375" style="168" customWidth="1"/>
    <col min="6651" max="6651" width="11.5703125" style="168" customWidth="1"/>
    <col min="6652" max="6652" width="18.42578125" style="168" customWidth="1"/>
    <col min="6653" max="6653" width="10.140625" style="168" customWidth="1"/>
    <col min="6654" max="6654" width="15.5703125" style="168" customWidth="1"/>
    <col min="6655" max="6655" width="16" style="168" customWidth="1"/>
    <col min="6656" max="6656" width="7" style="168" customWidth="1"/>
    <col min="6657" max="6657" width="14.42578125" style="168" customWidth="1"/>
    <col min="6658" max="6658" width="11" style="168" customWidth="1"/>
    <col min="6659" max="6660" width="13.85546875" style="168" customWidth="1"/>
    <col min="6661" max="6661" width="12.140625" style="168" customWidth="1"/>
    <col min="6662" max="6662" width="13.85546875" style="168" customWidth="1"/>
    <col min="6663" max="6663" width="11.5703125" style="168" customWidth="1"/>
    <col min="6664" max="6664" width="15.140625" style="168" customWidth="1"/>
    <col min="6665" max="6665" width="13.85546875" style="168" customWidth="1"/>
    <col min="6666" max="6666" width="10.5703125" style="168" customWidth="1"/>
    <col min="6667" max="6667" width="13.85546875" style="168" customWidth="1"/>
    <col min="6668" max="6668" width="11.7109375" style="168" customWidth="1"/>
    <col min="6669" max="6669" width="0" style="168" hidden="1" customWidth="1"/>
    <col min="6670" max="6670" width="35.140625" style="168" customWidth="1"/>
    <col min="6671" max="6671" width="36.28515625" style="168" customWidth="1"/>
    <col min="6672" max="6904" width="9.140625" style="168"/>
    <col min="6905" max="6905" width="3.5703125" style="168" customWidth="1"/>
    <col min="6906" max="6906" width="25.7109375" style="168" customWidth="1"/>
    <col min="6907" max="6907" width="11.5703125" style="168" customWidth="1"/>
    <col min="6908" max="6908" width="18.42578125" style="168" customWidth="1"/>
    <col min="6909" max="6909" width="10.140625" style="168" customWidth="1"/>
    <col min="6910" max="6910" width="15.5703125" style="168" customWidth="1"/>
    <col min="6911" max="6911" width="16" style="168" customWidth="1"/>
    <col min="6912" max="6912" width="7" style="168" customWidth="1"/>
    <col min="6913" max="6913" width="14.42578125" style="168" customWidth="1"/>
    <col min="6914" max="6914" width="11" style="168" customWidth="1"/>
    <col min="6915" max="6916" width="13.85546875" style="168" customWidth="1"/>
    <col min="6917" max="6917" width="12.140625" style="168" customWidth="1"/>
    <col min="6918" max="6918" width="13.85546875" style="168" customWidth="1"/>
    <col min="6919" max="6919" width="11.5703125" style="168" customWidth="1"/>
    <col min="6920" max="6920" width="15.140625" style="168" customWidth="1"/>
    <col min="6921" max="6921" width="13.85546875" style="168" customWidth="1"/>
    <col min="6922" max="6922" width="10.5703125" style="168" customWidth="1"/>
    <col min="6923" max="6923" width="13.85546875" style="168" customWidth="1"/>
    <col min="6924" max="6924" width="11.7109375" style="168" customWidth="1"/>
    <col min="6925" max="6925" width="0" style="168" hidden="1" customWidth="1"/>
    <col min="6926" max="6926" width="35.140625" style="168" customWidth="1"/>
    <col min="6927" max="6927" width="36.28515625" style="168" customWidth="1"/>
    <col min="6928" max="7160" width="9.140625" style="168"/>
    <col min="7161" max="7161" width="3.5703125" style="168" customWidth="1"/>
    <col min="7162" max="7162" width="25.7109375" style="168" customWidth="1"/>
    <col min="7163" max="7163" width="11.5703125" style="168" customWidth="1"/>
    <col min="7164" max="7164" width="18.42578125" style="168" customWidth="1"/>
    <col min="7165" max="7165" width="10.140625" style="168" customWidth="1"/>
    <col min="7166" max="7166" width="15.5703125" style="168" customWidth="1"/>
    <col min="7167" max="7167" width="16" style="168" customWidth="1"/>
    <col min="7168" max="7168" width="7" style="168" customWidth="1"/>
    <col min="7169" max="7169" width="14.42578125" style="168" customWidth="1"/>
    <col min="7170" max="7170" width="11" style="168" customWidth="1"/>
    <col min="7171" max="7172" width="13.85546875" style="168" customWidth="1"/>
    <col min="7173" max="7173" width="12.140625" style="168" customWidth="1"/>
    <col min="7174" max="7174" width="13.85546875" style="168" customWidth="1"/>
    <col min="7175" max="7175" width="11.5703125" style="168" customWidth="1"/>
    <col min="7176" max="7176" width="15.140625" style="168" customWidth="1"/>
    <col min="7177" max="7177" width="13.85546875" style="168" customWidth="1"/>
    <col min="7178" max="7178" width="10.5703125" style="168" customWidth="1"/>
    <col min="7179" max="7179" width="13.85546875" style="168" customWidth="1"/>
    <col min="7180" max="7180" width="11.7109375" style="168" customWidth="1"/>
    <col min="7181" max="7181" width="0" style="168" hidden="1" customWidth="1"/>
    <col min="7182" max="7182" width="35.140625" style="168" customWidth="1"/>
    <col min="7183" max="7183" width="36.28515625" style="168" customWidth="1"/>
    <col min="7184" max="7416" width="9.140625" style="168"/>
    <col min="7417" max="7417" width="3.5703125" style="168" customWidth="1"/>
    <col min="7418" max="7418" width="25.7109375" style="168" customWidth="1"/>
    <col min="7419" max="7419" width="11.5703125" style="168" customWidth="1"/>
    <col min="7420" max="7420" width="18.42578125" style="168" customWidth="1"/>
    <col min="7421" max="7421" width="10.140625" style="168" customWidth="1"/>
    <col min="7422" max="7422" width="15.5703125" style="168" customWidth="1"/>
    <col min="7423" max="7423" width="16" style="168" customWidth="1"/>
    <col min="7424" max="7424" width="7" style="168" customWidth="1"/>
    <col min="7425" max="7425" width="14.42578125" style="168" customWidth="1"/>
    <col min="7426" max="7426" width="11" style="168" customWidth="1"/>
    <col min="7427" max="7428" width="13.85546875" style="168" customWidth="1"/>
    <col min="7429" max="7429" width="12.140625" style="168" customWidth="1"/>
    <col min="7430" max="7430" width="13.85546875" style="168" customWidth="1"/>
    <col min="7431" max="7431" width="11.5703125" style="168" customWidth="1"/>
    <col min="7432" max="7432" width="15.140625" style="168" customWidth="1"/>
    <col min="7433" max="7433" width="13.85546875" style="168" customWidth="1"/>
    <col min="7434" max="7434" width="10.5703125" style="168" customWidth="1"/>
    <col min="7435" max="7435" width="13.85546875" style="168" customWidth="1"/>
    <col min="7436" max="7436" width="11.7109375" style="168" customWidth="1"/>
    <col min="7437" max="7437" width="0" style="168" hidden="1" customWidth="1"/>
    <col min="7438" max="7438" width="35.140625" style="168" customWidth="1"/>
    <col min="7439" max="7439" width="36.28515625" style="168" customWidth="1"/>
    <col min="7440" max="7672" width="9.140625" style="168"/>
    <col min="7673" max="7673" width="3.5703125" style="168" customWidth="1"/>
    <col min="7674" max="7674" width="25.7109375" style="168" customWidth="1"/>
    <col min="7675" max="7675" width="11.5703125" style="168" customWidth="1"/>
    <col min="7676" max="7676" width="18.42578125" style="168" customWidth="1"/>
    <col min="7677" max="7677" width="10.140625" style="168" customWidth="1"/>
    <col min="7678" max="7678" width="15.5703125" style="168" customWidth="1"/>
    <col min="7679" max="7679" width="16" style="168" customWidth="1"/>
    <col min="7680" max="7680" width="7" style="168" customWidth="1"/>
    <col min="7681" max="7681" width="14.42578125" style="168" customWidth="1"/>
    <col min="7682" max="7682" width="11" style="168" customWidth="1"/>
    <col min="7683" max="7684" width="13.85546875" style="168" customWidth="1"/>
    <col min="7685" max="7685" width="12.140625" style="168" customWidth="1"/>
    <col min="7686" max="7686" width="13.85546875" style="168" customWidth="1"/>
    <col min="7687" max="7687" width="11.5703125" style="168" customWidth="1"/>
    <col min="7688" max="7688" width="15.140625" style="168" customWidth="1"/>
    <col min="7689" max="7689" width="13.85546875" style="168" customWidth="1"/>
    <col min="7690" max="7690" width="10.5703125" style="168" customWidth="1"/>
    <col min="7691" max="7691" width="13.85546875" style="168" customWidth="1"/>
    <col min="7692" max="7692" width="11.7109375" style="168" customWidth="1"/>
    <col min="7693" max="7693" width="0" style="168" hidden="1" customWidth="1"/>
    <col min="7694" max="7694" width="35.140625" style="168" customWidth="1"/>
    <col min="7695" max="7695" width="36.28515625" style="168" customWidth="1"/>
    <col min="7696" max="7928" width="9.140625" style="168"/>
    <col min="7929" max="7929" width="3.5703125" style="168" customWidth="1"/>
    <col min="7930" max="7930" width="25.7109375" style="168" customWidth="1"/>
    <col min="7931" max="7931" width="11.5703125" style="168" customWidth="1"/>
    <col min="7932" max="7932" width="18.42578125" style="168" customWidth="1"/>
    <col min="7933" max="7933" width="10.140625" style="168" customWidth="1"/>
    <col min="7934" max="7934" width="15.5703125" style="168" customWidth="1"/>
    <col min="7935" max="7935" width="16" style="168" customWidth="1"/>
    <col min="7936" max="7936" width="7" style="168" customWidth="1"/>
    <col min="7937" max="7937" width="14.42578125" style="168" customWidth="1"/>
    <col min="7938" max="7938" width="11" style="168" customWidth="1"/>
    <col min="7939" max="7940" width="13.85546875" style="168" customWidth="1"/>
    <col min="7941" max="7941" width="12.140625" style="168" customWidth="1"/>
    <col min="7942" max="7942" width="13.85546875" style="168" customWidth="1"/>
    <col min="7943" max="7943" width="11.5703125" style="168" customWidth="1"/>
    <col min="7944" max="7944" width="15.140625" style="168" customWidth="1"/>
    <col min="7945" max="7945" width="13.85546875" style="168" customWidth="1"/>
    <col min="7946" max="7946" width="10.5703125" style="168" customWidth="1"/>
    <col min="7947" max="7947" width="13.85546875" style="168" customWidth="1"/>
    <col min="7948" max="7948" width="11.7109375" style="168" customWidth="1"/>
    <col min="7949" max="7949" width="0" style="168" hidden="1" customWidth="1"/>
    <col min="7950" max="7950" width="35.140625" style="168" customWidth="1"/>
    <col min="7951" max="7951" width="36.28515625" style="168" customWidth="1"/>
    <col min="7952" max="8184" width="9.140625" style="168"/>
    <col min="8185" max="8185" width="3.5703125" style="168" customWidth="1"/>
    <col min="8186" max="8186" width="25.7109375" style="168" customWidth="1"/>
    <col min="8187" max="8187" width="11.5703125" style="168" customWidth="1"/>
    <col min="8188" max="8188" width="18.42578125" style="168" customWidth="1"/>
    <col min="8189" max="8189" width="10.140625" style="168" customWidth="1"/>
    <col min="8190" max="8190" width="15.5703125" style="168" customWidth="1"/>
    <col min="8191" max="8191" width="16" style="168" customWidth="1"/>
    <col min="8192" max="8192" width="7" style="168" customWidth="1"/>
    <col min="8193" max="8193" width="14.42578125" style="168" customWidth="1"/>
    <col min="8194" max="8194" width="11" style="168" customWidth="1"/>
    <col min="8195" max="8196" width="13.85546875" style="168" customWidth="1"/>
    <col min="8197" max="8197" width="12.140625" style="168" customWidth="1"/>
    <col min="8198" max="8198" width="13.85546875" style="168" customWidth="1"/>
    <col min="8199" max="8199" width="11.5703125" style="168" customWidth="1"/>
    <col min="8200" max="8200" width="15.140625" style="168" customWidth="1"/>
    <col min="8201" max="8201" width="13.85546875" style="168" customWidth="1"/>
    <col min="8202" max="8202" width="10.5703125" style="168" customWidth="1"/>
    <col min="8203" max="8203" width="13.85546875" style="168" customWidth="1"/>
    <col min="8204" max="8204" width="11.7109375" style="168" customWidth="1"/>
    <col min="8205" max="8205" width="0" style="168" hidden="1" customWidth="1"/>
    <col min="8206" max="8206" width="35.140625" style="168" customWidth="1"/>
    <col min="8207" max="8207" width="36.28515625" style="168" customWidth="1"/>
    <col min="8208" max="8440" width="9.140625" style="168"/>
    <col min="8441" max="8441" width="3.5703125" style="168" customWidth="1"/>
    <col min="8442" max="8442" width="25.7109375" style="168" customWidth="1"/>
    <col min="8443" max="8443" width="11.5703125" style="168" customWidth="1"/>
    <col min="8444" max="8444" width="18.42578125" style="168" customWidth="1"/>
    <col min="8445" max="8445" width="10.140625" style="168" customWidth="1"/>
    <col min="8446" max="8446" width="15.5703125" style="168" customWidth="1"/>
    <col min="8447" max="8447" width="16" style="168" customWidth="1"/>
    <col min="8448" max="8448" width="7" style="168" customWidth="1"/>
    <col min="8449" max="8449" width="14.42578125" style="168" customWidth="1"/>
    <col min="8450" max="8450" width="11" style="168" customWidth="1"/>
    <col min="8451" max="8452" width="13.85546875" style="168" customWidth="1"/>
    <col min="8453" max="8453" width="12.140625" style="168" customWidth="1"/>
    <col min="8454" max="8454" width="13.85546875" style="168" customWidth="1"/>
    <col min="8455" max="8455" width="11.5703125" style="168" customWidth="1"/>
    <col min="8456" max="8456" width="15.140625" style="168" customWidth="1"/>
    <col min="8457" max="8457" width="13.85546875" style="168" customWidth="1"/>
    <col min="8458" max="8458" width="10.5703125" style="168" customWidth="1"/>
    <col min="8459" max="8459" width="13.85546875" style="168" customWidth="1"/>
    <col min="8460" max="8460" width="11.7109375" style="168" customWidth="1"/>
    <col min="8461" max="8461" width="0" style="168" hidden="1" customWidth="1"/>
    <col min="8462" max="8462" width="35.140625" style="168" customWidth="1"/>
    <col min="8463" max="8463" width="36.28515625" style="168" customWidth="1"/>
    <col min="8464" max="8696" width="9.140625" style="168"/>
    <col min="8697" max="8697" width="3.5703125" style="168" customWidth="1"/>
    <col min="8698" max="8698" width="25.7109375" style="168" customWidth="1"/>
    <col min="8699" max="8699" width="11.5703125" style="168" customWidth="1"/>
    <col min="8700" max="8700" width="18.42578125" style="168" customWidth="1"/>
    <col min="8701" max="8701" width="10.140625" style="168" customWidth="1"/>
    <col min="8702" max="8702" width="15.5703125" style="168" customWidth="1"/>
    <col min="8703" max="8703" width="16" style="168" customWidth="1"/>
    <col min="8704" max="8704" width="7" style="168" customWidth="1"/>
    <col min="8705" max="8705" width="14.42578125" style="168" customWidth="1"/>
    <col min="8706" max="8706" width="11" style="168" customWidth="1"/>
    <col min="8707" max="8708" width="13.85546875" style="168" customWidth="1"/>
    <col min="8709" max="8709" width="12.140625" style="168" customWidth="1"/>
    <col min="8710" max="8710" width="13.85546875" style="168" customWidth="1"/>
    <col min="8711" max="8711" width="11.5703125" style="168" customWidth="1"/>
    <col min="8712" max="8712" width="15.140625" style="168" customWidth="1"/>
    <col min="8713" max="8713" width="13.85546875" style="168" customWidth="1"/>
    <col min="8714" max="8714" width="10.5703125" style="168" customWidth="1"/>
    <col min="8715" max="8715" width="13.85546875" style="168" customWidth="1"/>
    <col min="8716" max="8716" width="11.7109375" style="168" customWidth="1"/>
    <col min="8717" max="8717" width="0" style="168" hidden="1" customWidth="1"/>
    <col min="8718" max="8718" width="35.140625" style="168" customWidth="1"/>
    <col min="8719" max="8719" width="36.28515625" style="168" customWidth="1"/>
    <col min="8720" max="8952" width="9.140625" style="168"/>
    <col min="8953" max="8953" width="3.5703125" style="168" customWidth="1"/>
    <col min="8954" max="8954" width="25.7109375" style="168" customWidth="1"/>
    <col min="8955" max="8955" width="11.5703125" style="168" customWidth="1"/>
    <col min="8956" max="8956" width="18.42578125" style="168" customWidth="1"/>
    <col min="8957" max="8957" width="10.140625" style="168" customWidth="1"/>
    <col min="8958" max="8958" width="15.5703125" style="168" customWidth="1"/>
    <col min="8959" max="8959" width="16" style="168" customWidth="1"/>
    <col min="8960" max="8960" width="7" style="168" customWidth="1"/>
    <col min="8961" max="8961" width="14.42578125" style="168" customWidth="1"/>
    <col min="8962" max="8962" width="11" style="168" customWidth="1"/>
    <col min="8963" max="8964" width="13.85546875" style="168" customWidth="1"/>
    <col min="8965" max="8965" width="12.140625" style="168" customWidth="1"/>
    <col min="8966" max="8966" width="13.85546875" style="168" customWidth="1"/>
    <col min="8967" max="8967" width="11.5703125" style="168" customWidth="1"/>
    <col min="8968" max="8968" width="15.140625" style="168" customWidth="1"/>
    <col min="8969" max="8969" width="13.85546875" style="168" customWidth="1"/>
    <col min="8970" max="8970" width="10.5703125" style="168" customWidth="1"/>
    <col min="8971" max="8971" width="13.85546875" style="168" customWidth="1"/>
    <col min="8972" max="8972" width="11.7109375" style="168" customWidth="1"/>
    <col min="8973" max="8973" width="0" style="168" hidden="1" customWidth="1"/>
    <col min="8974" max="8974" width="35.140625" style="168" customWidth="1"/>
    <col min="8975" max="8975" width="36.28515625" style="168" customWidth="1"/>
    <col min="8976" max="9208" width="9.140625" style="168"/>
    <col min="9209" max="9209" width="3.5703125" style="168" customWidth="1"/>
    <col min="9210" max="9210" width="25.7109375" style="168" customWidth="1"/>
    <col min="9211" max="9211" width="11.5703125" style="168" customWidth="1"/>
    <col min="9212" max="9212" width="18.42578125" style="168" customWidth="1"/>
    <col min="9213" max="9213" width="10.140625" style="168" customWidth="1"/>
    <col min="9214" max="9214" width="15.5703125" style="168" customWidth="1"/>
    <col min="9215" max="9215" width="16" style="168" customWidth="1"/>
    <col min="9216" max="9216" width="7" style="168" customWidth="1"/>
    <col min="9217" max="9217" width="14.42578125" style="168" customWidth="1"/>
    <col min="9218" max="9218" width="11" style="168" customWidth="1"/>
    <col min="9219" max="9220" width="13.85546875" style="168" customWidth="1"/>
    <col min="9221" max="9221" width="12.140625" style="168" customWidth="1"/>
    <col min="9222" max="9222" width="13.85546875" style="168" customWidth="1"/>
    <col min="9223" max="9223" width="11.5703125" style="168" customWidth="1"/>
    <col min="9224" max="9224" width="15.140625" style="168" customWidth="1"/>
    <col min="9225" max="9225" width="13.85546875" style="168" customWidth="1"/>
    <col min="9226" max="9226" width="10.5703125" style="168" customWidth="1"/>
    <col min="9227" max="9227" width="13.85546875" style="168" customWidth="1"/>
    <col min="9228" max="9228" width="11.7109375" style="168" customWidth="1"/>
    <col min="9229" max="9229" width="0" style="168" hidden="1" customWidth="1"/>
    <col min="9230" max="9230" width="35.140625" style="168" customWidth="1"/>
    <col min="9231" max="9231" width="36.28515625" style="168" customWidth="1"/>
    <col min="9232" max="9464" width="9.140625" style="168"/>
    <col min="9465" max="9465" width="3.5703125" style="168" customWidth="1"/>
    <col min="9466" max="9466" width="25.7109375" style="168" customWidth="1"/>
    <col min="9467" max="9467" width="11.5703125" style="168" customWidth="1"/>
    <col min="9468" max="9468" width="18.42578125" style="168" customWidth="1"/>
    <col min="9469" max="9469" width="10.140625" style="168" customWidth="1"/>
    <col min="9470" max="9470" width="15.5703125" style="168" customWidth="1"/>
    <col min="9471" max="9471" width="16" style="168" customWidth="1"/>
    <col min="9472" max="9472" width="7" style="168" customWidth="1"/>
    <col min="9473" max="9473" width="14.42578125" style="168" customWidth="1"/>
    <col min="9474" max="9474" width="11" style="168" customWidth="1"/>
    <col min="9475" max="9476" width="13.85546875" style="168" customWidth="1"/>
    <col min="9477" max="9477" width="12.140625" style="168" customWidth="1"/>
    <col min="9478" max="9478" width="13.85546875" style="168" customWidth="1"/>
    <col min="9479" max="9479" width="11.5703125" style="168" customWidth="1"/>
    <col min="9480" max="9480" width="15.140625" style="168" customWidth="1"/>
    <col min="9481" max="9481" width="13.85546875" style="168" customWidth="1"/>
    <col min="9482" max="9482" width="10.5703125" style="168" customWidth="1"/>
    <col min="9483" max="9483" width="13.85546875" style="168" customWidth="1"/>
    <col min="9484" max="9484" width="11.7109375" style="168" customWidth="1"/>
    <col min="9485" max="9485" width="0" style="168" hidden="1" customWidth="1"/>
    <col min="9486" max="9486" width="35.140625" style="168" customWidth="1"/>
    <col min="9487" max="9487" width="36.28515625" style="168" customWidth="1"/>
    <col min="9488" max="9720" width="9.140625" style="168"/>
    <col min="9721" max="9721" width="3.5703125" style="168" customWidth="1"/>
    <col min="9722" max="9722" width="25.7109375" style="168" customWidth="1"/>
    <col min="9723" max="9723" width="11.5703125" style="168" customWidth="1"/>
    <col min="9724" max="9724" width="18.42578125" style="168" customWidth="1"/>
    <col min="9725" max="9725" width="10.140625" style="168" customWidth="1"/>
    <col min="9726" max="9726" width="15.5703125" style="168" customWidth="1"/>
    <col min="9727" max="9727" width="16" style="168" customWidth="1"/>
    <col min="9728" max="9728" width="7" style="168" customWidth="1"/>
    <col min="9729" max="9729" width="14.42578125" style="168" customWidth="1"/>
    <col min="9730" max="9730" width="11" style="168" customWidth="1"/>
    <col min="9731" max="9732" width="13.85546875" style="168" customWidth="1"/>
    <col min="9733" max="9733" width="12.140625" style="168" customWidth="1"/>
    <col min="9734" max="9734" width="13.85546875" style="168" customWidth="1"/>
    <col min="9735" max="9735" width="11.5703125" style="168" customWidth="1"/>
    <col min="9736" max="9736" width="15.140625" style="168" customWidth="1"/>
    <col min="9737" max="9737" width="13.85546875" style="168" customWidth="1"/>
    <col min="9738" max="9738" width="10.5703125" style="168" customWidth="1"/>
    <col min="9739" max="9739" width="13.85546875" style="168" customWidth="1"/>
    <col min="9740" max="9740" width="11.7109375" style="168" customWidth="1"/>
    <col min="9741" max="9741" width="0" style="168" hidden="1" customWidth="1"/>
    <col min="9742" max="9742" width="35.140625" style="168" customWidth="1"/>
    <col min="9743" max="9743" width="36.28515625" style="168" customWidth="1"/>
    <col min="9744" max="9976" width="9.140625" style="168"/>
    <col min="9977" max="9977" width="3.5703125" style="168" customWidth="1"/>
    <col min="9978" max="9978" width="25.7109375" style="168" customWidth="1"/>
    <col min="9979" max="9979" width="11.5703125" style="168" customWidth="1"/>
    <col min="9980" max="9980" width="18.42578125" style="168" customWidth="1"/>
    <col min="9981" max="9981" width="10.140625" style="168" customWidth="1"/>
    <col min="9982" max="9982" width="15.5703125" style="168" customWidth="1"/>
    <col min="9983" max="9983" width="16" style="168" customWidth="1"/>
    <col min="9984" max="9984" width="7" style="168" customWidth="1"/>
    <col min="9985" max="9985" width="14.42578125" style="168" customWidth="1"/>
    <col min="9986" max="9986" width="11" style="168" customWidth="1"/>
    <col min="9987" max="9988" width="13.85546875" style="168" customWidth="1"/>
    <col min="9989" max="9989" width="12.140625" style="168" customWidth="1"/>
    <col min="9990" max="9990" width="13.85546875" style="168" customWidth="1"/>
    <col min="9991" max="9991" width="11.5703125" style="168" customWidth="1"/>
    <col min="9992" max="9992" width="15.140625" style="168" customWidth="1"/>
    <col min="9993" max="9993" width="13.85546875" style="168" customWidth="1"/>
    <col min="9994" max="9994" width="10.5703125" style="168" customWidth="1"/>
    <col min="9995" max="9995" width="13.85546875" style="168" customWidth="1"/>
    <col min="9996" max="9996" width="11.7109375" style="168" customWidth="1"/>
    <col min="9997" max="9997" width="0" style="168" hidden="1" customWidth="1"/>
    <col min="9998" max="9998" width="35.140625" style="168" customWidth="1"/>
    <col min="9999" max="9999" width="36.28515625" style="168" customWidth="1"/>
    <col min="10000" max="10232" width="9.140625" style="168"/>
    <col min="10233" max="10233" width="3.5703125" style="168" customWidth="1"/>
    <col min="10234" max="10234" width="25.7109375" style="168" customWidth="1"/>
    <col min="10235" max="10235" width="11.5703125" style="168" customWidth="1"/>
    <col min="10236" max="10236" width="18.42578125" style="168" customWidth="1"/>
    <col min="10237" max="10237" width="10.140625" style="168" customWidth="1"/>
    <col min="10238" max="10238" width="15.5703125" style="168" customWidth="1"/>
    <col min="10239" max="10239" width="16" style="168" customWidth="1"/>
    <col min="10240" max="10240" width="7" style="168" customWidth="1"/>
    <col min="10241" max="10241" width="14.42578125" style="168" customWidth="1"/>
    <col min="10242" max="10242" width="11" style="168" customWidth="1"/>
    <col min="10243" max="10244" width="13.85546875" style="168" customWidth="1"/>
    <col min="10245" max="10245" width="12.140625" style="168" customWidth="1"/>
    <col min="10246" max="10246" width="13.85546875" style="168" customWidth="1"/>
    <col min="10247" max="10247" width="11.5703125" style="168" customWidth="1"/>
    <col min="10248" max="10248" width="15.140625" style="168" customWidth="1"/>
    <col min="10249" max="10249" width="13.85546875" style="168" customWidth="1"/>
    <col min="10250" max="10250" width="10.5703125" style="168" customWidth="1"/>
    <col min="10251" max="10251" width="13.85546875" style="168" customWidth="1"/>
    <col min="10252" max="10252" width="11.7109375" style="168" customWidth="1"/>
    <col min="10253" max="10253" width="0" style="168" hidden="1" customWidth="1"/>
    <col min="10254" max="10254" width="35.140625" style="168" customWidth="1"/>
    <col min="10255" max="10255" width="36.28515625" style="168" customWidth="1"/>
    <col min="10256" max="10488" width="9.140625" style="168"/>
    <col min="10489" max="10489" width="3.5703125" style="168" customWidth="1"/>
    <col min="10490" max="10490" width="25.7109375" style="168" customWidth="1"/>
    <col min="10491" max="10491" width="11.5703125" style="168" customWidth="1"/>
    <col min="10492" max="10492" width="18.42578125" style="168" customWidth="1"/>
    <col min="10493" max="10493" width="10.140625" style="168" customWidth="1"/>
    <col min="10494" max="10494" width="15.5703125" style="168" customWidth="1"/>
    <col min="10495" max="10495" width="16" style="168" customWidth="1"/>
    <col min="10496" max="10496" width="7" style="168" customWidth="1"/>
    <col min="10497" max="10497" width="14.42578125" style="168" customWidth="1"/>
    <col min="10498" max="10498" width="11" style="168" customWidth="1"/>
    <col min="10499" max="10500" width="13.85546875" style="168" customWidth="1"/>
    <col min="10501" max="10501" width="12.140625" style="168" customWidth="1"/>
    <col min="10502" max="10502" width="13.85546875" style="168" customWidth="1"/>
    <col min="10503" max="10503" width="11.5703125" style="168" customWidth="1"/>
    <col min="10504" max="10504" width="15.140625" style="168" customWidth="1"/>
    <col min="10505" max="10505" width="13.85546875" style="168" customWidth="1"/>
    <col min="10506" max="10506" width="10.5703125" style="168" customWidth="1"/>
    <col min="10507" max="10507" width="13.85546875" style="168" customWidth="1"/>
    <col min="10508" max="10508" width="11.7109375" style="168" customWidth="1"/>
    <col min="10509" max="10509" width="0" style="168" hidden="1" customWidth="1"/>
    <col min="10510" max="10510" width="35.140625" style="168" customWidth="1"/>
    <col min="10511" max="10511" width="36.28515625" style="168" customWidth="1"/>
    <col min="10512" max="10744" width="9.140625" style="168"/>
    <col min="10745" max="10745" width="3.5703125" style="168" customWidth="1"/>
    <col min="10746" max="10746" width="25.7109375" style="168" customWidth="1"/>
    <col min="10747" max="10747" width="11.5703125" style="168" customWidth="1"/>
    <col min="10748" max="10748" width="18.42578125" style="168" customWidth="1"/>
    <col min="10749" max="10749" width="10.140625" style="168" customWidth="1"/>
    <col min="10750" max="10750" width="15.5703125" style="168" customWidth="1"/>
    <col min="10751" max="10751" width="16" style="168" customWidth="1"/>
    <col min="10752" max="10752" width="7" style="168" customWidth="1"/>
    <col min="10753" max="10753" width="14.42578125" style="168" customWidth="1"/>
    <col min="10754" max="10754" width="11" style="168" customWidth="1"/>
    <col min="10755" max="10756" width="13.85546875" style="168" customWidth="1"/>
    <col min="10757" max="10757" width="12.140625" style="168" customWidth="1"/>
    <col min="10758" max="10758" width="13.85546875" style="168" customWidth="1"/>
    <col min="10759" max="10759" width="11.5703125" style="168" customWidth="1"/>
    <col min="10760" max="10760" width="15.140625" style="168" customWidth="1"/>
    <col min="10761" max="10761" width="13.85546875" style="168" customWidth="1"/>
    <col min="10762" max="10762" width="10.5703125" style="168" customWidth="1"/>
    <col min="10763" max="10763" width="13.85546875" style="168" customWidth="1"/>
    <col min="10764" max="10764" width="11.7109375" style="168" customWidth="1"/>
    <col min="10765" max="10765" width="0" style="168" hidden="1" customWidth="1"/>
    <col min="10766" max="10766" width="35.140625" style="168" customWidth="1"/>
    <col min="10767" max="10767" width="36.28515625" style="168" customWidth="1"/>
    <col min="10768" max="11000" width="9.140625" style="168"/>
    <col min="11001" max="11001" width="3.5703125" style="168" customWidth="1"/>
    <col min="11002" max="11002" width="25.7109375" style="168" customWidth="1"/>
    <col min="11003" max="11003" width="11.5703125" style="168" customWidth="1"/>
    <col min="11004" max="11004" width="18.42578125" style="168" customWidth="1"/>
    <col min="11005" max="11005" width="10.140625" style="168" customWidth="1"/>
    <col min="11006" max="11006" width="15.5703125" style="168" customWidth="1"/>
    <col min="11007" max="11007" width="16" style="168" customWidth="1"/>
    <col min="11008" max="11008" width="7" style="168" customWidth="1"/>
    <col min="11009" max="11009" width="14.42578125" style="168" customWidth="1"/>
    <col min="11010" max="11010" width="11" style="168" customWidth="1"/>
    <col min="11011" max="11012" width="13.85546875" style="168" customWidth="1"/>
    <col min="11013" max="11013" width="12.140625" style="168" customWidth="1"/>
    <col min="11014" max="11014" width="13.85546875" style="168" customWidth="1"/>
    <col min="11015" max="11015" width="11.5703125" style="168" customWidth="1"/>
    <col min="11016" max="11016" width="15.140625" style="168" customWidth="1"/>
    <col min="11017" max="11017" width="13.85546875" style="168" customWidth="1"/>
    <col min="11018" max="11018" width="10.5703125" style="168" customWidth="1"/>
    <col min="11019" max="11019" width="13.85546875" style="168" customWidth="1"/>
    <col min="11020" max="11020" width="11.7109375" style="168" customWidth="1"/>
    <col min="11021" max="11021" width="0" style="168" hidden="1" customWidth="1"/>
    <col min="11022" max="11022" width="35.140625" style="168" customWidth="1"/>
    <col min="11023" max="11023" width="36.28515625" style="168" customWidth="1"/>
    <col min="11024" max="11256" width="9.140625" style="168"/>
    <col min="11257" max="11257" width="3.5703125" style="168" customWidth="1"/>
    <col min="11258" max="11258" width="25.7109375" style="168" customWidth="1"/>
    <col min="11259" max="11259" width="11.5703125" style="168" customWidth="1"/>
    <col min="11260" max="11260" width="18.42578125" style="168" customWidth="1"/>
    <col min="11261" max="11261" width="10.140625" style="168" customWidth="1"/>
    <col min="11262" max="11262" width="15.5703125" style="168" customWidth="1"/>
    <col min="11263" max="11263" width="16" style="168" customWidth="1"/>
    <col min="11264" max="11264" width="7" style="168" customWidth="1"/>
    <col min="11265" max="11265" width="14.42578125" style="168" customWidth="1"/>
    <col min="11266" max="11266" width="11" style="168" customWidth="1"/>
    <col min="11267" max="11268" width="13.85546875" style="168" customWidth="1"/>
    <col min="11269" max="11269" width="12.140625" style="168" customWidth="1"/>
    <col min="11270" max="11270" width="13.85546875" style="168" customWidth="1"/>
    <col min="11271" max="11271" width="11.5703125" style="168" customWidth="1"/>
    <col min="11272" max="11272" width="15.140625" style="168" customWidth="1"/>
    <col min="11273" max="11273" width="13.85546875" style="168" customWidth="1"/>
    <col min="11274" max="11274" width="10.5703125" style="168" customWidth="1"/>
    <col min="11275" max="11275" width="13.85546875" style="168" customWidth="1"/>
    <col min="11276" max="11276" width="11.7109375" style="168" customWidth="1"/>
    <col min="11277" max="11277" width="0" style="168" hidden="1" customWidth="1"/>
    <col min="11278" max="11278" width="35.140625" style="168" customWidth="1"/>
    <col min="11279" max="11279" width="36.28515625" style="168" customWidth="1"/>
    <col min="11280" max="11512" width="9.140625" style="168"/>
    <col min="11513" max="11513" width="3.5703125" style="168" customWidth="1"/>
    <col min="11514" max="11514" width="25.7109375" style="168" customWidth="1"/>
    <col min="11515" max="11515" width="11.5703125" style="168" customWidth="1"/>
    <col min="11516" max="11516" width="18.42578125" style="168" customWidth="1"/>
    <col min="11517" max="11517" width="10.140625" style="168" customWidth="1"/>
    <col min="11518" max="11518" width="15.5703125" style="168" customWidth="1"/>
    <col min="11519" max="11519" width="16" style="168" customWidth="1"/>
    <col min="11520" max="11520" width="7" style="168" customWidth="1"/>
    <col min="11521" max="11521" width="14.42578125" style="168" customWidth="1"/>
    <col min="11522" max="11522" width="11" style="168" customWidth="1"/>
    <col min="11523" max="11524" width="13.85546875" style="168" customWidth="1"/>
    <col min="11525" max="11525" width="12.140625" style="168" customWidth="1"/>
    <col min="11526" max="11526" width="13.85546875" style="168" customWidth="1"/>
    <col min="11527" max="11527" width="11.5703125" style="168" customWidth="1"/>
    <col min="11528" max="11528" width="15.140625" style="168" customWidth="1"/>
    <col min="11529" max="11529" width="13.85546875" style="168" customWidth="1"/>
    <col min="11530" max="11530" width="10.5703125" style="168" customWidth="1"/>
    <col min="11531" max="11531" width="13.85546875" style="168" customWidth="1"/>
    <col min="11532" max="11532" width="11.7109375" style="168" customWidth="1"/>
    <col min="11533" max="11533" width="0" style="168" hidden="1" customWidth="1"/>
    <col min="11534" max="11534" width="35.140625" style="168" customWidth="1"/>
    <col min="11535" max="11535" width="36.28515625" style="168" customWidth="1"/>
    <col min="11536" max="11768" width="9.140625" style="168"/>
    <col min="11769" max="11769" width="3.5703125" style="168" customWidth="1"/>
    <col min="11770" max="11770" width="25.7109375" style="168" customWidth="1"/>
    <col min="11771" max="11771" width="11.5703125" style="168" customWidth="1"/>
    <col min="11772" max="11772" width="18.42578125" style="168" customWidth="1"/>
    <col min="11773" max="11773" width="10.140625" style="168" customWidth="1"/>
    <col min="11774" max="11774" width="15.5703125" style="168" customWidth="1"/>
    <col min="11775" max="11775" width="16" style="168" customWidth="1"/>
    <col min="11776" max="11776" width="7" style="168" customWidth="1"/>
    <col min="11777" max="11777" width="14.42578125" style="168" customWidth="1"/>
    <col min="11778" max="11778" width="11" style="168" customWidth="1"/>
    <col min="11779" max="11780" width="13.85546875" style="168" customWidth="1"/>
    <col min="11781" max="11781" width="12.140625" style="168" customWidth="1"/>
    <col min="11782" max="11782" width="13.85546875" style="168" customWidth="1"/>
    <col min="11783" max="11783" width="11.5703125" style="168" customWidth="1"/>
    <col min="11784" max="11784" width="15.140625" style="168" customWidth="1"/>
    <col min="11785" max="11785" width="13.85546875" style="168" customWidth="1"/>
    <col min="11786" max="11786" width="10.5703125" style="168" customWidth="1"/>
    <col min="11787" max="11787" width="13.85546875" style="168" customWidth="1"/>
    <col min="11788" max="11788" width="11.7109375" style="168" customWidth="1"/>
    <col min="11789" max="11789" width="0" style="168" hidden="1" customWidth="1"/>
    <col min="11790" max="11790" width="35.140625" style="168" customWidth="1"/>
    <col min="11791" max="11791" width="36.28515625" style="168" customWidth="1"/>
    <col min="11792" max="12024" width="9.140625" style="168"/>
    <col min="12025" max="12025" width="3.5703125" style="168" customWidth="1"/>
    <col min="12026" max="12026" width="25.7109375" style="168" customWidth="1"/>
    <col min="12027" max="12027" width="11.5703125" style="168" customWidth="1"/>
    <col min="12028" max="12028" width="18.42578125" style="168" customWidth="1"/>
    <col min="12029" max="12029" width="10.140625" style="168" customWidth="1"/>
    <col min="12030" max="12030" width="15.5703125" style="168" customWidth="1"/>
    <col min="12031" max="12031" width="16" style="168" customWidth="1"/>
    <col min="12032" max="12032" width="7" style="168" customWidth="1"/>
    <col min="12033" max="12033" width="14.42578125" style="168" customWidth="1"/>
    <col min="12034" max="12034" width="11" style="168" customWidth="1"/>
    <col min="12035" max="12036" width="13.85546875" style="168" customWidth="1"/>
    <col min="12037" max="12037" width="12.140625" style="168" customWidth="1"/>
    <col min="12038" max="12038" width="13.85546875" style="168" customWidth="1"/>
    <col min="12039" max="12039" width="11.5703125" style="168" customWidth="1"/>
    <col min="12040" max="12040" width="15.140625" style="168" customWidth="1"/>
    <col min="12041" max="12041" width="13.85546875" style="168" customWidth="1"/>
    <col min="12042" max="12042" width="10.5703125" style="168" customWidth="1"/>
    <col min="12043" max="12043" width="13.85546875" style="168" customWidth="1"/>
    <col min="12044" max="12044" width="11.7109375" style="168" customWidth="1"/>
    <col min="12045" max="12045" width="0" style="168" hidden="1" customWidth="1"/>
    <col min="12046" max="12046" width="35.140625" style="168" customWidth="1"/>
    <col min="12047" max="12047" width="36.28515625" style="168" customWidth="1"/>
    <col min="12048" max="12280" width="9.140625" style="168"/>
    <col min="12281" max="12281" width="3.5703125" style="168" customWidth="1"/>
    <col min="12282" max="12282" width="25.7109375" style="168" customWidth="1"/>
    <col min="12283" max="12283" width="11.5703125" style="168" customWidth="1"/>
    <col min="12284" max="12284" width="18.42578125" style="168" customWidth="1"/>
    <col min="12285" max="12285" width="10.140625" style="168" customWidth="1"/>
    <col min="12286" max="12286" width="15.5703125" style="168" customWidth="1"/>
    <col min="12287" max="12287" width="16" style="168" customWidth="1"/>
    <col min="12288" max="12288" width="7" style="168" customWidth="1"/>
    <col min="12289" max="12289" width="14.42578125" style="168" customWidth="1"/>
    <col min="12290" max="12290" width="11" style="168" customWidth="1"/>
    <col min="12291" max="12292" width="13.85546875" style="168" customWidth="1"/>
    <col min="12293" max="12293" width="12.140625" style="168" customWidth="1"/>
    <col min="12294" max="12294" width="13.85546875" style="168" customWidth="1"/>
    <col min="12295" max="12295" width="11.5703125" style="168" customWidth="1"/>
    <col min="12296" max="12296" width="15.140625" style="168" customWidth="1"/>
    <col min="12297" max="12297" width="13.85546875" style="168" customWidth="1"/>
    <col min="12298" max="12298" width="10.5703125" style="168" customWidth="1"/>
    <col min="12299" max="12299" width="13.85546875" style="168" customWidth="1"/>
    <col min="12300" max="12300" width="11.7109375" style="168" customWidth="1"/>
    <col min="12301" max="12301" width="0" style="168" hidden="1" customWidth="1"/>
    <col min="12302" max="12302" width="35.140625" style="168" customWidth="1"/>
    <col min="12303" max="12303" width="36.28515625" style="168" customWidth="1"/>
    <col min="12304" max="12536" width="9.140625" style="168"/>
    <col min="12537" max="12537" width="3.5703125" style="168" customWidth="1"/>
    <col min="12538" max="12538" width="25.7109375" style="168" customWidth="1"/>
    <col min="12539" max="12539" width="11.5703125" style="168" customWidth="1"/>
    <col min="12540" max="12540" width="18.42578125" style="168" customWidth="1"/>
    <col min="12541" max="12541" width="10.140625" style="168" customWidth="1"/>
    <col min="12542" max="12542" width="15.5703125" style="168" customWidth="1"/>
    <col min="12543" max="12543" width="16" style="168" customWidth="1"/>
    <col min="12544" max="12544" width="7" style="168" customWidth="1"/>
    <col min="12545" max="12545" width="14.42578125" style="168" customWidth="1"/>
    <col min="12546" max="12546" width="11" style="168" customWidth="1"/>
    <col min="12547" max="12548" width="13.85546875" style="168" customWidth="1"/>
    <col min="12549" max="12549" width="12.140625" style="168" customWidth="1"/>
    <col min="12550" max="12550" width="13.85546875" style="168" customWidth="1"/>
    <col min="12551" max="12551" width="11.5703125" style="168" customWidth="1"/>
    <col min="12552" max="12552" width="15.140625" style="168" customWidth="1"/>
    <col min="12553" max="12553" width="13.85546875" style="168" customWidth="1"/>
    <col min="12554" max="12554" width="10.5703125" style="168" customWidth="1"/>
    <col min="12555" max="12555" width="13.85546875" style="168" customWidth="1"/>
    <col min="12556" max="12556" width="11.7109375" style="168" customWidth="1"/>
    <col min="12557" max="12557" width="0" style="168" hidden="1" customWidth="1"/>
    <col min="12558" max="12558" width="35.140625" style="168" customWidth="1"/>
    <col min="12559" max="12559" width="36.28515625" style="168" customWidth="1"/>
    <col min="12560" max="12792" width="9.140625" style="168"/>
    <col min="12793" max="12793" width="3.5703125" style="168" customWidth="1"/>
    <col min="12794" max="12794" width="25.7109375" style="168" customWidth="1"/>
    <col min="12795" max="12795" width="11.5703125" style="168" customWidth="1"/>
    <col min="12796" max="12796" width="18.42578125" style="168" customWidth="1"/>
    <col min="12797" max="12797" width="10.140625" style="168" customWidth="1"/>
    <col min="12798" max="12798" width="15.5703125" style="168" customWidth="1"/>
    <col min="12799" max="12799" width="16" style="168" customWidth="1"/>
    <col min="12800" max="12800" width="7" style="168" customWidth="1"/>
    <col min="12801" max="12801" width="14.42578125" style="168" customWidth="1"/>
    <col min="12802" max="12802" width="11" style="168" customWidth="1"/>
    <col min="12803" max="12804" width="13.85546875" style="168" customWidth="1"/>
    <col min="12805" max="12805" width="12.140625" style="168" customWidth="1"/>
    <col min="12806" max="12806" width="13.85546875" style="168" customWidth="1"/>
    <col min="12807" max="12807" width="11.5703125" style="168" customWidth="1"/>
    <col min="12808" max="12808" width="15.140625" style="168" customWidth="1"/>
    <col min="12809" max="12809" width="13.85546875" style="168" customWidth="1"/>
    <col min="12810" max="12810" width="10.5703125" style="168" customWidth="1"/>
    <col min="12811" max="12811" width="13.85546875" style="168" customWidth="1"/>
    <col min="12812" max="12812" width="11.7109375" style="168" customWidth="1"/>
    <col min="12813" max="12813" width="0" style="168" hidden="1" customWidth="1"/>
    <col min="12814" max="12814" width="35.140625" style="168" customWidth="1"/>
    <col min="12815" max="12815" width="36.28515625" style="168" customWidth="1"/>
    <col min="12816" max="13048" width="9.140625" style="168"/>
    <col min="13049" max="13049" width="3.5703125" style="168" customWidth="1"/>
    <col min="13050" max="13050" width="25.7109375" style="168" customWidth="1"/>
    <col min="13051" max="13051" width="11.5703125" style="168" customWidth="1"/>
    <col min="13052" max="13052" width="18.42578125" style="168" customWidth="1"/>
    <col min="13053" max="13053" width="10.140625" style="168" customWidth="1"/>
    <col min="13054" max="13054" width="15.5703125" style="168" customWidth="1"/>
    <col min="13055" max="13055" width="16" style="168" customWidth="1"/>
    <col min="13056" max="13056" width="7" style="168" customWidth="1"/>
    <col min="13057" max="13057" width="14.42578125" style="168" customWidth="1"/>
    <col min="13058" max="13058" width="11" style="168" customWidth="1"/>
    <col min="13059" max="13060" width="13.85546875" style="168" customWidth="1"/>
    <col min="13061" max="13061" width="12.140625" style="168" customWidth="1"/>
    <col min="13062" max="13062" width="13.85546875" style="168" customWidth="1"/>
    <col min="13063" max="13063" width="11.5703125" style="168" customWidth="1"/>
    <col min="13064" max="13064" width="15.140625" style="168" customWidth="1"/>
    <col min="13065" max="13065" width="13.85546875" style="168" customWidth="1"/>
    <col min="13066" max="13066" width="10.5703125" style="168" customWidth="1"/>
    <col min="13067" max="13067" width="13.85546875" style="168" customWidth="1"/>
    <col min="13068" max="13068" width="11.7109375" style="168" customWidth="1"/>
    <col min="13069" max="13069" width="0" style="168" hidden="1" customWidth="1"/>
    <col min="13070" max="13070" width="35.140625" style="168" customWidth="1"/>
    <col min="13071" max="13071" width="36.28515625" style="168" customWidth="1"/>
    <col min="13072" max="13304" width="9.140625" style="168"/>
    <col min="13305" max="13305" width="3.5703125" style="168" customWidth="1"/>
    <col min="13306" max="13306" width="25.7109375" style="168" customWidth="1"/>
    <col min="13307" max="13307" width="11.5703125" style="168" customWidth="1"/>
    <col min="13308" max="13308" width="18.42578125" style="168" customWidth="1"/>
    <col min="13309" max="13309" width="10.140625" style="168" customWidth="1"/>
    <col min="13310" max="13310" width="15.5703125" style="168" customWidth="1"/>
    <col min="13311" max="13311" width="16" style="168" customWidth="1"/>
    <col min="13312" max="13312" width="7" style="168" customWidth="1"/>
    <col min="13313" max="13313" width="14.42578125" style="168" customWidth="1"/>
    <col min="13314" max="13314" width="11" style="168" customWidth="1"/>
    <col min="13315" max="13316" width="13.85546875" style="168" customWidth="1"/>
    <col min="13317" max="13317" width="12.140625" style="168" customWidth="1"/>
    <col min="13318" max="13318" width="13.85546875" style="168" customWidth="1"/>
    <col min="13319" max="13319" width="11.5703125" style="168" customWidth="1"/>
    <col min="13320" max="13320" width="15.140625" style="168" customWidth="1"/>
    <col min="13321" max="13321" width="13.85546875" style="168" customWidth="1"/>
    <col min="13322" max="13322" width="10.5703125" style="168" customWidth="1"/>
    <col min="13323" max="13323" width="13.85546875" style="168" customWidth="1"/>
    <col min="13324" max="13324" width="11.7109375" style="168" customWidth="1"/>
    <col min="13325" max="13325" width="0" style="168" hidden="1" customWidth="1"/>
    <col min="13326" max="13326" width="35.140625" style="168" customWidth="1"/>
    <col min="13327" max="13327" width="36.28515625" style="168" customWidth="1"/>
    <col min="13328" max="13560" width="9.140625" style="168"/>
    <col min="13561" max="13561" width="3.5703125" style="168" customWidth="1"/>
    <col min="13562" max="13562" width="25.7109375" style="168" customWidth="1"/>
    <col min="13563" max="13563" width="11.5703125" style="168" customWidth="1"/>
    <col min="13564" max="13564" width="18.42578125" style="168" customWidth="1"/>
    <col min="13565" max="13565" width="10.140625" style="168" customWidth="1"/>
    <col min="13566" max="13566" width="15.5703125" style="168" customWidth="1"/>
    <col min="13567" max="13567" width="16" style="168" customWidth="1"/>
    <col min="13568" max="13568" width="7" style="168" customWidth="1"/>
    <col min="13569" max="13569" width="14.42578125" style="168" customWidth="1"/>
    <col min="13570" max="13570" width="11" style="168" customWidth="1"/>
    <col min="13571" max="13572" width="13.85546875" style="168" customWidth="1"/>
    <col min="13573" max="13573" width="12.140625" style="168" customWidth="1"/>
    <col min="13574" max="13574" width="13.85546875" style="168" customWidth="1"/>
    <col min="13575" max="13575" width="11.5703125" style="168" customWidth="1"/>
    <col min="13576" max="13576" width="15.140625" style="168" customWidth="1"/>
    <col min="13577" max="13577" width="13.85546875" style="168" customWidth="1"/>
    <col min="13578" max="13578" width="10.5703125" style="168" customWidth="1"/>
    <col min="13579" max="13579" width="13.85546875" style="168" customWidth="1"/>
    <col min="13580" max="13580" width="11.7109375" style="168" customWidth="1"/>
    <col min="13581" max="13581" width="0" style="168" hidden="1" customWidth="1"/>
    <col min="13582" max="13582" width="35.140625" style="168" customWidth="1"/>
    <col min="13583" max="13583" width="36.28515625" style="168" customWidth="1"/>
    <col min="13584" max="13816" width="9.140625" style="168"/>
    <col min="13817" max="13817" width="3.5703125" style="168" customWidth="1"/>
    <col min="13818" max="13818" width="25.7109375" style="168" customWidth="1"/>
    <col min="13819" max="13819" width="11.5703125" style="168" customWidth="1"/>
    <col min="13820" max="13820" width="18.42578125" style="168" customWidth="1"/>
    <col min="13821" max="13821" width="10.140625" style="168" customWidth="1"/>
    <col min="13822" max="13822" width="15.5703125" style="168" customWidth="1"/>
    <col min="13823" max="13823" width="16" style="168" customWidth="1"/>
    <col min="13824" max="13824" width="7" style="168" customWidth="1"/>
    <col min="13825" max="13825" width="14.42578125" style="168" customWidth="1"/>
    <col min="13826" max="13826" width="11" style="168" customWidth="1"/>
    <col min="13827" max="13828" width="13.85546875" style="168" customWidth="1"/>
    <col min="13829" max="13829" width="12.140625" style="168" customWidth="1"/>
    <col min="13830" max="13830" width="13.85546875" style="168" customWidth="1"/>
    <col min="13831" max="13831" width="11.5703125" style="168" customWidth="1"/>
    <col min="13832" max="13832" width="15.140625" style="168" customWidth="1"/>
    <col min="13833" max="13833" width="13.85546875" style="168" customWidth="1"/>
    <col min="13834" max="13834" width="10.5703125" style="168" customWidth="1"/>
    <col min="13835" max="13835" width="13.85546875" style="168" customWidth="1"/>
    <col min="13836" max="13836" width="11.7109375" style="168" customWidth="1"/>
    <col min="13837" max="13837" width="0" style="168" hidden="1" customWidth="1"/>
    <col min="13838" max="13838" width="35.140625" style="168" customWidth="1"/>
    <col min="13839" max="13839" width="36.28515625" style="168" customWidth="1"/>
    <col min="13840" max="14072" width="9.140625" style="168"/>
    <col min="14073" max="14073" width="3.5703125" style="168" customWidth="1"/>
    <col min="14074" max="14074" width="25.7109375" style="168" customWidth="1"/>
    <col min="14075" max="14075" width="11.5703125" style="168" customWidth="1"/>
    <col min="14076" max="14076" width="18.42578125" style="168" customWidth="1"/>
    <col min="14077" max="14077" width="10.140625" style="168" customWidth="1"/>
    <col min="14078" max="14078" width="15.5703125" style="168" customWidth="1"/>
    <col min="14079" max="14079" width="16" style="168" customWidth="1"/>
    <col min="14080" max="14080" width="7" style="168" customWidth="1"/>
    <col min="14081" max="14081" width="14.42578125" style="168" customWidth="1"/>
    <col min="14082" max="14082" width="11" style="168" customWidth="1"/>
    <col min="14083" max="14084" width="13.85546875" style="168" customWidth="1"/>
    <col min="14085" max="14085" width="12.140625" style="168" customWidth="1"/>
    <col min="14086" max="14086" width="13.85546875" style="168" customWidth="1"/>
    <col min="14087" max="14087" width="11.5703125" style="168" customWidth="1"/>
    <col min="14088" max="14088" width="15.140625" style="168" customWidth="1"/>
    <col min="14089" max="14089" width="13.85546875" style="168" customWidth="1"/>
    <col min="14090" max="14090" width="10.5703125" style="168" customWidth="1"/>
    <col min="14091" max="14091" width="13.85546875" style="168" customWidth="1"/>
    <col min="14092" max="14092" width="11.7109375" style="168" customWidth="1"/>
    <col min="14093" max="14093" width="0" style="168" hidden="1" customWidth="1"/>
    <col min="14094" max="14094" width="35.140625" style="168" customWidth="1"/>
    <col min="14095" max="14095" width="36.28515625" style="168" customWidth="1"/>
    <col min="14096" max="14328" width="9.140625" style="168"/>
    <col min="14329" max="14329" width="3.5703125" style="168" customWidth="1"/>
    <col min="14330" max="14330" width="25.7109375" style="168" customWidth="1"/>
    <col min="14331" max="14331" width="11.5703125" style="168" customWidth="1"/>
    <col min="14332" max="14332" width="18.42578125" style="168" customWidth="1"/>
    <col min="14333" max="14333" width="10.140625" style="168" customWidth="1"/>
    <col min="14334" max="14334" width="15.5703125" style="168" customWidth="1"/>
    <col min="14335" max="14335" width="16" style="168" customWidth="1"/>
    <col min="14336" max="14336" width="7" style="168" customWidth="1"/>
    <col min="14337" max="14337" width="14.42578125" style="168" customWidth="1"/>
    <col min="14338" max="14338" width="11" style="168" customWidth="1"/>
    <col min="14339" max="14340" width="13.85546875" style="168" customWidth="1"/>
    <col min="14341" max="14341" width="12.140625" style="168" customWidth="1"/>
    <col min="14342" max="14342" width="13.85546875" style="168" customWidth="1"/>
    <col min="14343" max="14343" width="11.5703125" style="168" customWidth="1"/>
    <col min="14344" max="14344" width="15.140625" style="168" customWidth="1"/>
    <col min="14345" max="14345" width="13.85546875" style="168" customWidth="1"/>
    <col min="14346" max="14346" width="10.5703125" style="168" customWidth="1"/>
    <col min="14347" max="14347" width="13.85546875" style="168" customWidth="1"/>
    <col min="14348" max="14348" width="11.7109375" style="168" customWidth="1"/>
    <col min="14349" max="14349" width="0" style="168" hidden="1" customWidth="1"/>
    <col min="14350" max="14350" width="35.140625" style="168" customWidth="1"/>
    <col min="14351" max="14351" width="36.28515625" style="168" customWidth="1"/>
    <col min="14352" max="14584" width="9.140625" style="168"/>
    <col min="14585" max="14585" width="3.5703125" style="168" customWidth="1"/>
    <col min="14586" max="14586" width="25.7109375" style="168" customWidth="1"/>
    <col min="14587" max="14587" width="11.5703125" style="168" customWidth="1"/>
    <col min="14588" max="14588" width="18.42578125" style="168" customWidth="1"/>
    <col min="14589" max="14589" width="10.140625" style="168" customWidth="1"/>
    <col min="14590" max="14590" width="15.5703125" style="168" customWidth="1"/>
    <col min="14591" max="14591" width="16" style="168" customWidth="1"/>
    <col min="14592" max="14592" width="7" style="168" customWidth="1"/>
    <col min="14593" max="14593" width="14.42578125" style="168" customWidth="1"/>
    <col min="14594" max="14594" width="11" style="168" customWidth="1"/>
    <col min="14595" max="14596" width="13.85546875" style="168" customWidth="1"/>
    <col min="14597" max="14597" width="12.140625" style="168" customWidth="1"/>
    <col min="14598" max="14598" width="13.85546875" style="168" customWidth="1"/>
    <col min="14599" max="14599" width="11.5703125" style="168" customWidth="1"/>
    <col min="14600" max="14600" width="15.140625" style="168" customWidth="1"/>
    <col min="14601" max="14601" width="13.85546875" style="168" customWidth="1"/>
    <col min="14602" max="14602" width="10.5703125" style="168" customWidth="1"/>
    <col min="14603" max="14603" width="13.85546875" style="168" customWidth="1"/>
    <col min="14604" max="14604" width="11.7109375" style="168" customWidth="1"/>
    <col min="14605" max="14605" width="0" style="168" hidden="1" customWidth="1"/>
    <col min="14606" max="14606" width="35.140625" style="168" customWidth="1"/>
    <col min="14607" max="14607" width="36.28515625" style="168" customWidth="1"/>
    <col min="14608" max="14840" width="9.140625" style="168"/>
    <col min="14841" max="14841" width="3.5703125" style="168" customWidth="1"/>
    <col min="14842" max="14842" width="25.7109375" style="168" customWidth="1"/>
    <col min="14843" max="14843" width="11.5703125" style="168" customWidth="1"/>
    <col min="14844" max="14844" width="18.42578125" style="168" customWidth="1"/>
    <col min="14845" max="14845" width="10.140625" style="168" customWidth="1"/>
    <col min="14846" max="14846" width="15.5703125" style="168" customWidth="1"/>
    <col min="14847" max="14847" width="16" style="168" customWidth="1"/>
    <col min="14848" max="14848" width="7" style="168" customWidth="1"/>
    <col min="14849" max="14849" width="14.42578125" style="168" customWidth="1"/>
    <col min="14850" max="14850" width="11" style="168" customWidth="1"/>
    <col min="14851" max="14852" width="13.85546875" style="168" customWidth="1"/>
    <col min="14853" max="14853" width="12.140625" style="168" customWidth="1"/>
    <col min="14854" max="14854" width="13.85546875" style="168" customWidth="1"/>
    <col min="14855" max="14855" width="11.5703125" style="168" customWidth="1"/>
    <col min="14856" max="14856" width="15.140625" style="168" customWidth="1"/>
    <col min="14857" max="14857" width="13.85546875" style="168" customWidth="1"/>
    <col min="14858" max="14858" width="10.5703125" style="168" customWidth="1"/>
    <col min="14859" max="14859" width="13.85546875" style="168" customWidth="1"/>
    <col min="14860" max="14860" width="11.7109375" style="168" customWidth="1"/>
    <col min="14861" max="14861" width="0" style="168" hidden="1" customWidth="1"/>
    <col min="14862" max="14862" width="35.140625" style="168" customWidth="1"/>
    <col min="14863" max="14863" width="36.28515625" style="168" customWidth="1"/>
    <col min="14864" max="15096" width="9.140625" style="168"/>
    <col min="15097" max="15097" width="3.5703125" style="168" customWidth="1"/>
    <col min="15098" max="15098" width="25.7109375" style="168" customWidth="1"/>
    <col min="15099" max="15099" width="11.5703125" style="168" customWidth="1"/>
    <col min="15100" max="15100" width="18.42578125" style="168" customWidth="1"/>
    <col min="15101" max="15101" width="10.140625" style="168" customWidth="1"/>
    <col min="15102" max="15102" width="15.5703125" style="168" customWidth="1"/>
    <col min="15103" max="15103" width="16" style="168" customWidth="1"/>
    <col min="15104" max="15104" width="7" style="168" customWidth="1"/>
    <col min="15105" max="15105" width="14.42578125" style="168" customWidth="1"/>
    <col min="15106" max="15106" width="11" style="168" customWidth="1"/>
    <col min="15107" max="15108" width="13.85546875" style="168" customWidth="1"/>
    <col min="15109" max="15109" width="12.140625" style="168" customWidth="1"/>
    <col min="15110" max="15110" width="13.85546875" style="168" customWidth="1"/>
    <col min="15111" max="15111" width="11.5703125" style="168" customWidth="1"/>
    <col min="15112" max="15112" width="15.140625" style="168" customWidth="1"/>
    <col min="15113" max="15113" width="13.85546875" style="168" customWidth="1"/>
    <col min="15114" max="15114" width="10.5703125" style="168" customWidth="1"/>
    <col min="15115" max="15115" width="13.85546875" style="168" customWidth="1"/>
    <col min="15116" max="15116" width="11.7109375" style="168" customWidth="1"/>
    <col min="15117" max="15117" width="0" style="168" hidden="1" customWidth="1"/>
    <col min="15118" max="15118" width="35.140625" style="168" customWidth="1"/>
    <col min="15119" max="15119" width="36.28515625" style="168" customWidth="1"/>
    <col min="15120" max="15352" width="9.140625" style="168"/>
    <col min="15353" max="15353" width="3.5703125" style="168" customWidth="1"/>
    <col min="15354" max="15354" width="25.7109375" style="168" customWidth="1"/>
    <col min="15355" max="15355" width="11.5703125" style="168" customWidth="1"/>
    <col min="15356" max="15356" width="18.42578125" style="168" customWidth="1"/>
    <col min="15357" max="15357" width="10.140625" style="168" customWidth="1"/>
    <col min="15358" max="15358" width="15.5703125" style="168" customWidth="1"/>
    <col min="15359" max="15359" width="16" style="168" customWidth="1"/>
    <col min="15360" max="15360" width="7" style="168" customWidth="1"/>
    <col min="15361" max="15361" width="14.42578125" style="168" customWidth="1"/>
    <col min="15362" max="15362" width="11" style="168" customWidth="1"/>
    <col min="15363" max="15364" width="13.85546875" style="168" customWidth="1"/>
    <col min="15365" max="15365" width="12.140625" style="168" customWidth="1"/>
    <col min="15366" max="15366" width="13.85546875" style="168" customWidth="1"/>
    <col min="15367" max="15367" width="11.5703125" style="168" customWidth="1"/>
    <col min="15368" max="15368" width="15.140625" style="168" customWidth="1"/>
    <col min="15369" max="15369" width="13.85546875" style="168" customWidth="1"/>
    <col min="15370" max="15370" width="10.5703125" style="168" customWidth="1"/>
    <col min="15371" max="15371" width="13.85546875" style="168" customWidth="1"/>
    <col min="15372" max="15372" width="11.7109375" style="168" customWidth="1"/>
    <col min="15373" max="15373" width="0" style="168" hidden="1" customWidth="1"/>
    <col min="15374" max="15374" width="35.140625" style="168" customWidth="1"/>
    <col min="15375" max="15375" width="36.28515625" style="168" customWidth="1"/>
    <col min="15376" max="15608" width="9.140625" style="168"/>
    <col min="15609" max="15609" width="3.5703125" style="168" customWidth="1"/>
    <col min="15610" max="15610" width="25.7109375" style="168" customWidth="1"/>
    <col min="15611" max="15611" width="11.5703125" style="168" customWidth="1"/>
    <col min="15612" max="15612" width="18.42578125" style="168" customWidth="1"/>
    <col min="15613" max="15613" width="10.140625" style="168" customWidth="1"/>
    <col min="15614" max="15614" width="15.5703125" style="168" customWidth="1"/>
    <col min="15615" max="15615" width="16" style="168" customWidth="1"/>
    <col min="15616" max="15616" width="7" style="168" customWidth="1"/>
    <col min="15617" max="15617" width="14.42578125" style="168" customWidth="1"/>
    <col min="15618" max="15618" width="11" style="168" customWidth="1"/>
    <col min="15619" max="15620" width="13.85546875" style="168" customWidth="1"/>
    <col min="15621" max="15621" width="12.140625" style="168" customWidth="1"/>
    <col min="15622" max="15622" width="13.85546875" style="168" customWidth="1"/>
    <col min="15623" max="15623" width="11.5703125" style="168" customWidth="1"/>
    <col min="15624" max="15624" width="15.140625" style="168" customWidth="1"/>
    <col min="15625" max="15625" width="13.85546875" style="168" customWidth="1"/>
    <col min="15626" max="15626" width="10.5703125" style="168" customWidth="1"/>
    <col min="15627" max="15627" width="13.85546875" style="168" customWidth="1"/>
    <col min="15628" max="15628" width="11.7109375" style="168" customWidth="1"/>
    <col min="15629" max="15629" width="0" style="168" hidden="1" customWidth="1"/>
    <col min="15630" max="15630" width="35.140625" style="168" customWidth="1"/>
    <col min="15631" max="15631" width="36.28515625" style="168" customWidth="1"/>
    <col min="15632" max="15864" width="9.140625" style="168"/>
    <col min="15865" max="15865" width="3.5703125" style="168" customWidth="1"/>
    <col min="15866" max="15866" width="25.7109375" style="168" customWidth="1"/>
    <col min="15867" max="15867" width="11.5703125" style="168" customWidth="1"/>
    <col min="15868" max="15868" width="18.42578125" style="168" customWidth="1"/>
    <col min="15869" max="15869" width="10.140625" style="168" customWidth="1"/>
    <col min="15870" max="15870" width="15.5703125" style="168" customWidth="1"/>
    <col min="15871" max="15871" width="16" style="168" customWidth="1"/>
    <col min="15872" max="15872" width="7" style="168" customWidth="1"/>
    <col min="15873" max="15873" width="14.42578125" style="168" customWidth="1"/>
    <col min="15874" max="15874" width="11" style="168" customWidth="1"/>
    <col min="15875" max="15876" width="13.85546875" style="168" customWidth="1"/>
    <col min="15877" max="15877" width="12.140625" style="168" customWidth="1"/>
    <col min="15878" max="15878" width="13.85546875" style="168" customWidth="1"/>
    <col min="15879" max="15879" width="11.5703125" style="168" customWidth="1"/>
    <col min="15880" max="15880" width="15.140625" style="168" customWidth="1"/>
    <col min="15881" max="15881" width="13.85546875" style="168" customWidth="1"/>
    <col min="15882" max="15882" width="10.5703125" style="168" customWidth="1"/>
    <col min="15883" max="15883" width="13.85546875" style="168" customWidth="1"/>
    <col min="15884" max="15884" width="11.7109375" style="168" customWidth="1"/>
    <col min="15885" max="15885" width="0" style="168" hidden="1" customWidth="1"/>
    <col min="15886" max="15886" width="35.140625" style="168" customWidth="1"/>
    <col min="15887" max="15887" width="36.28515625" style="168" customWidth="1"/>
    <col min="15888" max="16120" width="9.140625" style="168"/>
    <col min="16121" max="16121" width="3.5703125" style="168" customWidth="1"/>
    <col min="16122" max="16122" width="25.7109375" style="168" customWidth="1"/>
    <col min="16123" max="16123" width="11.5703125" style="168" customWidth="1"/>
    <col min="16124" max="16124" width="18.42578125" style="168" customWidth="1"/>
    <col min="16125" max="16125" width="10.140625" style="168" customWidth="1"/>
    <col min="16126" max="16126" width="15.5703125" style="168" customWidth="1"/>
    <col min="16127" max="16127" width="16" style="168" customWidth="1"/>
    <col min="16128" max="16128" width="7" style="168" customWidth="1"/>
    <col min="16129" max="16129" width="14.42578125" style="168" customWidth="1"/>
    <col min="16130" max="16130" width="11" style="168" customWidth="1"/>
    <col min="16131" max="16132" width="13.85546875" style="168" customWidth="1"/>
    <col min="16133" max="16133" width="12.140625" style="168" customWidth="1"/>
    <col min="16134" max="16134" width="13.85546875" style="168" customWidth="1"/>
    <col min="16135" max="16135" width="11.5703125" style="168" customWidth="1"/>
    <col min="16136" max="16136" width="15.140625" style="168" customWidth="1"/>
    <col min="16137" max="16137" width="13.85546875" style="168" customWidth="1"/>
    <col min="16138" max="16138" width="10.5703125" style="168" customWidth="1"/>
    <col min="16139" max="16139" width="13.85546875" style="168" customWidth="1"/>
    <col min="16140" max="16140" width="11.7109375" style="168" customWidth="1"/>
    <col min="16141" max="16141" width="0" style="168" hidden="1" customWidth="1"/>
    <col min="16142" max="16142" width="35.140625" style="168" customWidth="1"/>
    <col min="16143" max="16143" width="36.28515625" style="168" customWidth="1"/>
    <col min="16144" max="16384" width="9.140625" style="168"/>
  </cols>
  <sheetData>
    <row r="1" spans="1:15">
      <c r="M1" s="170" t="s">
        <v>274</v>
      </c>
    </row>
    <row r="2" spans="1:15">
      <c r="O2" s="170" t="s">
        <v>296</v>
      </c>
    </row>
    <row r="3" spans="1:15">
      <c r="A3" s="656" t="s">
        <v>286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</row>
    <row r="4" spans="1:15">
      <c r="A4" s="657" t="s">
        <v>317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</row>
    <row r="5" spans="1:15">
      <c r="G5" s="170"/>
      <c r="H5" s="170"/>
      <c r="I5" s="170"/>
      <c r="J5" s="170"/>
      <c r="K5" s="170"/>
      <c r="L5" s="170"/>
    </row>
    <row r="6" spans="1:15" ht="32.450000000000003" customHeight="1">
      <c r="A6" s="658" t="s">
        <v>0</v>
      </c>
      <c r="B6" s="659" t="s">
        <v>295</v>
      </c>
      <c r="C6" s="660" t="s">
        <v>306</v>
      </c>
      <c r="D6" s="659" t="s">
        <v>40</v>
      </c>
      <c r="E6" s="661" t="s">
        <v>311</v>
      </c>
      <c r="F6" s="661"/>
      <c r="G6" s="662"/>
      <c r="H6" s="662" t="s">
        <v>275</v>
      </c>
      <c r="I6" s="663"/>
      <c r="J6" s="663"/>
      <c r="K6" s="663"/>
      <c r="L6" s="664"/>
      <c r="M6" s="171"/>
      <c r="N6" s="661" t="s">
        <v>276</v>
      </c>
      <c r="O6" s="661"/>
    </row>
    <row r="7" spans="1:15" ht="13.15" customHeight="1">
      <c r="A7" s="658"/>
      <c r="B7" s="659"/>
      <c r="C7" s="660"/>
      <c r="D7" s="659"/>
      <c r="E7" s="680" t="s">
        <v>313</v>
      </c>
      <c r="F7" s="661" t="s">
        <v>277</v>
      </c>
      <c r="G7" s="681" t="s">
        <v>278</v>
      </c>
      <c r="H7" s="665" t="s">
        <v>287</v>
      </c>
      <c r="I7" s="665" t="s">
        <v>288</v>
      </c>
      <c r="J7" s="665" t="s">
        <v>289</v>
      </c>
      <c r="K7" s="665" t="s">
        <v>290</v>
      </c>
      <c r="L7" s="665" t="s">
        <v>279</v>
      </c>
      <c r="M7" s="172"/>
      <c r="N7" s="661" t="s">
        <v>280</v>
      </c>
      <c r="O7" s="661" t="s">
        <v>281</v>
      </c>
    </row>
    <row r="8" spans="1:15" ht="80.45" customHeight="1">
      <c r="A8" s="658"/>
      <c r="B8" s="659"/>
      <c r="C8" s="660"/>
      <c r="D8" s="659"/>
      <c r="E8" s="680"/>
      <c r="F8" s="661"/>
      <c r="G8" s="681"/>
      <c r="H8" s="667"/>
      <c r="I8" s="666"/>
      <c r="J8" s="666"/>
      <c r="K8" s="666"/>
      <c r="L8" s="666"/>
      <c r="M8" s="173"/>
      <c r="N8" s="661"/>
      <c r="O8" s="661"/>
    </row>
    <row r="9" spans="1:15">
      <c r="A9" s="174">
        <v>1</v>
      </c>
      <c r="B9" s="174">
        <v>2</v>
      </c>
      <c r="C9" s="175">
        <v>3</v>
      </c>
      <c r="D9" s="176">
        <v>4</v>
      </c>
      <c r="E9" s="176">
        <v>6</v>
      </c>
      <c r="F9" s="176">
        <v>7</v>
      </c>
      <c r="G9" s="176">
        <v>8</v>
      </c>
      <c r="H9" s="174">
        <v>9</v>
      </c>
      <c r="I9" s="174">
        <v>10</v>
      </c>
      <c r="J9" s="174">
        <v>11</v>
      </c>
      <c r="K9" s="174">
        <v>12</v>
      </c>
      <c r="L9" s="174">
        <v>13</v>
      </c>
      <c r="M9" s="174">
        <v>21</v>
      </c>
      <c r="N9" s="174">
        <v>14</v>
      </c>
      <c r="O9" s="174">
        <v>15</v>
      </c>
    </row>
    <row r="10" spans="1:15" ht="18.75" customHeight="1">
      <c r="A10" s="676" t="s">
        <v>310</v>
      </c>
      <c r="B10" s="676"/>
      <c r="C10" s="677"/>
      <c r="D10" s="177" t="s">
        <v>41</v>
      </c>
      <c r="E10" s="178">
        <f>E11+E13+E14</f>
        <v>3137.8888888888887</v>
      </c>
      <c r="F10" s="178">
        <f>F11+F13+F14</f>
        <v>0</v>
      </c>
      <c r="G10" s="179">
        <f>F10/E10*100</f>
        <v>0</v>
      </c>
      <c r="H10" s="673" t="s">
        <v>282</v>
      </c>
      <c r="I10" s="673" t="s">
        <v>282</v>
      </c>
      <c r="J10" s="673" t="s">
        <v>282</v>
      </c>
      <c r="K10" s="673" t="s">
        <v>282</v>
      </c>
      <c r="L10" s="673" t="s">
        <v>282</v>
      </c>
      <c r="M10" s="668"/>
      <c r="N10" s="669"/>
      <c r="O10" s="669"/>
    </row>
    <row r="11" spans="1:15">
      <c r="A11" s="676"/>
      <c r="B11" s="676"/>
      <c r="C11" s="678"/>
      <c r="D11" s="696" t="s">
        <v>2</v>
      </c>
      <c r="E11" s="698">
        <f>E17+E22</f>
        <v>2824.1</v>
      </c>
      <c r="F11" s="698">
        <f>F17+F22</f>
        <v>0</v>
      </c>
      <c r="G11" s="698">
        <f>F11/E11*100</f>
        <v>0</v>
      </c>
      <c r="H11" s="674"/>
      <c r="I11" s="674"/>
      <c r="J11" s="674"/>
      <c r="K11" s="674"/>
      <c r="L11" s="674"/>
      <c r="M11" s="668"/>
      <c r="N11" s="670"/>
      <c r="O11" s="670"/>
    </row>
    <row r="12" spans="1:15">
      <c r="A12" s="676"/>
      <c r="B12" s="676"/>
      <c r="C12" s="678"/>
      <c r="D12" s="697"/>
      <c r="E12" s="699"/>
      <c r="F12" s="646"/>
      <c r="G12" s="646"/>
      <c r="H12" s="674"/>
      <c r="I12" s="674"/>
      <c r="J12" s="674"/>
      <c r="K12" s="674"/>
      <c r="L12" s="674"/>
      <c r="M12" s="668"/>
      <c r="N12" s="670"/>
      <c r="O12" s="670"/>
    </row>
    <row r="13" spans="1:15" ht="13.15" customHeight="1">
      <c r="A13" s="676"/>
      <c r="B13" s="676"/>
      <c r="C13" s="678"/>
      <c r="D13" s="696" t="s">
        <v>43</v>
      </c>
      <c r="E13" s="698">
        <f>E19+E24</f>
        <v>313.78888888888889</v>
      </c>
      <c r="F13" s="698">
        <f>F19+F24</f>
        <v>0</v>
      </c>
      <c r="G13" s="698">
        <f t="shared" ref="G13:G21" si="0">F13/E13*100</f>
        <v>0</v>
      </c>
      <c r="H13" s="674"/>
      <c r="I13" s="674"/>
      <c r="J13" s="674"/>
      <c r="K13" s="674"/>
      <c r="L13" s="674"/>
      <c r="M13" s="668"/>
      <c r="N13" s="670"/>
      <c r="O13" s="670"/>
    </row>
    <row r="14" spans="1:15">
      <c r="A14" s="676"/>
      <c r="B14" s="676"/>
      <c r="C14" s="679"/>
      <c r="D14" s="697"/>
      <c r="E14" s="699"/>
      <c r="F14" s="646"/>
      <c r="G14" s="646"/>
      <c r="H14" s="675"/>
      <c r="I14" s="675"/>
      <c r="J14" s="675"/>
      <c r="K14" s="675"/>
      <c r="L14" s="675"/>
      <c r="M14" s="668"/>
      <c r="N14" s="671"/>
      <c r="O14" s="671"/>
    </row>
    <row r="15" spans="1:15">
      <c r="A15" s="672" t="s">
        <v>36</v>
      </c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180"/>
      <c r="O15" s="180"/>
    </row>
    <row r="16" spans="1:15" ht="21" customHeight="1">
      <c r="A16" s="695">
        <v>1</v>
      </c>
      <c r="B16" s="676" t="s">
        <v>308</v>
      </c>
      <c r="C16" s="682" t="s">
        <v>1</v>
      </c>
      <c r="D16" s="181" t="s">
        <v>41</v>
      </c>
      <c r="E16" s="178">
        <f>SUM(E17:E20)</f>
        <v>237.33333333333331</v>
      </c>
      <c r="F16" s="178">
        <f>SUM(F17:F20)</f>
        <v>0</v>
      </c>
      <c r="G16" s="179">
        <f t="shared" si="0"/>
        <v>0</v>
      </c>
      <c r="H16" s="645" t="s">
        <v>9</v>
      </c>
      <c r="I16" s="653" t="s">
        <v>312</v>
      </c>
      <c r="J16" s="643">
        <v>1</v>
      </c>
      <c r="K16" s="645">
        <v>0</v>
      </c>
      <c r="L16" s="645">
        <f>K16/J16*100</f>
        <v>0</v>
      </c>
      <c r="M16" s="685"/>
      <c r="N16" s="645" t="s">
        <v>316</v>
      </c>
      <c r="O16" s="645"/>
    </row>
    <row r="17" spans="1:56" ht="19.5" customHeight="1">
      <c r="A17" s="695"/>
      <c r="B17" s="676"/>
      <c r="C17" s="682"/>
      <c r="D17" s="696" t="s">
        <v>283</v>
      </c>
      <c r="E17" s="698">
        <v>213.6</v>
      </c>
      <c r="F17" s="698">
        <v>0</v>
      </c>
      <c r="G17" s="698">
        <f>F17/E17*100</f>
        <v>0</v>
      </c>
      <c r="H17" s="683"/>
      <c r="I17" s="505"/>
      <c r="J17" s="684"/>
      <c r="K17" s="683"/>
      <c r="L17" s="683"/>
      <c r="M17" s="685"/>
      <c r="N17" s="683"/>
      <c r="O17" s="683"/>
    </row>
    <row r="18" spans="1:56" ht="17.25" customHeight="1">
      <c r="A18" s="695"/>
      <c r="B18" s="676"/>
      <c r="C18" s="682"/>
      <c r="D18" s="697"/>
      <c r="E18" s="699"/>
      <c r="F18" s="646"/>
      <c r="G18" s="646"/>
      <c r="H18" s="646"/>
      <c r="I18" s="506"/>
      <c r="J18" s="644"/>
      <c r="K18" s="646"/>
      <c r="L18" s="646"/>
      <c r="M18" s="685"/>
      <c r="N18" s="683"/>
      <c r="O18" s="683"/>
    </row>
    <row r="19" spans="1:56" ht="24" customHeight="1">
      <c r="A19" s="695"/>
      <c r="B19" s="676"/>
      <c r="C19" s="682"/>
      <c r="D19" s="696" t="s">
        <v>43</v>
      </c>
      <c r="E19" s="698">
        <f>(E17/90)*10</f>
        <v>23.733333333333331</v>
      </c>
      <c r="F19" s="698">
        <v>0</v>
      </c>
      <c r="G19" s="698">
        <f t="shared" si="0"/>
        <v>0</v>
      </c>
      <c r="H19" s="645" t="s">
        <v>10</v>
      </c>
      <c r="I19" s="653" t="s">
        <v>314</v>
      </c>
      <c r="J19" s="643">
        <v>1</v>
      </c>
      <c r="K19" s="645">
        <v>0</v>
      </c>
      <c r="L19" s="645">
        <f t="shared" ref="L19:L21" si="1">K19/J19*100</f>
        <v>0</v>
      </c>
      <c r="M19" s="685"/>
      <c r="N19" s="683"/>
      <c r="O19" s="683"/>
    </row>
    <row r="20" spans="1:56" s="184" customFormat="1">
      <c r="A20" s="695"/>
      <c r="B20" s="676"/>
      <c r="C20" s="682"/>
      <c r="D20" s="697"/>
      <c r="E20" s="699"/>
      <c r="F20" s="646"/>
      <c r="G20" s="646"/>
      <c r="H20" s="646"/>
      <c r="I20" s="506"/>
      <c r="J20" s="644"/>
      <c r="K20" s="646"/>
      <c r="L20" s="646"/>
      <c r="M20" s="685"/>
      <c r="N20" s="646"/>
      <c r="O20" s="646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</row>
    <row r="21" spans="1:56" s="184" customFormat="1" ht="30" customHeight="1">
      <c r="A21" s="653">
        <v>2</v>
      </c>
      <c r="B21" s="686" t="s">
        <v>309</v>
      </c>
      <c r="C21" s="692" t="s">
        <v>3</v>
      </c>
      <c r="D21" s="185" t="s">
        <v>41</v>
      </c>
      <c r="E21" s="186">
        <f>SUM(E22:E25)</f>
        <v>2900.5555555555557</v>
      </c>
      <c r="F21" s="186">
        <f>SUM(F22:F25)</f>
        <v>0</v>
      </c>
      <c r="G21" s="179">
        <f t="shared" si="0"/>
        <v>0</v>
      </c>
      <c r="H21" s="645" t="s">
        <v>315</v>
      </c>
      <c r="I21" s="653" t="s">
        <v>392</v>
      </c>
      <c r="J21" s="643">
        <v>0.1</v>
      </c>
      <c r="K21" s="645">
        <v>0</v>
      </c>
      <c r="L21" s="645">
        <f t="shared" si="1"/>
        <v>0</v>
      </c>
      <c r="N21" s="645" t="s">
        <v>316</v>
      </c>
      <c r="O21" s="645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</row>
    <row r="22" spans="1:56" s="184" customFormat="1" ht="33" customHeight="1">
      <c r="A22" s="505"/>
      <c r="B22" s="687"/>
      <c r="C22" s="693"/>
      <c r="D22" s="696" t="s">
        <v>283</v>
      </c>
      <c r="E22" s="700">
        <v>2610.5</v>
      </c>
      <c r="F22" s="702">
        <v>0</v>
      </c>
      <c r="G22" s="698">
        <f>F22/E22*100</f>
        <v>0</v>
      </c>
      <c r="H22" s="654"/>
      <c r="I22" s="655"/>
      <c r="J22" s="644"/>
      <c r="K22" s="646"/>
      <c r="L22" s="646"/>
      <c r="N22" s="683"/>
      <c r="O22" s="6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</row>
    <row r="23" spans="1:56" s="184" customFormat="1" ht="58.5" customHeight="1">
      <c r="A23" s="505"/>
      <c r="B23" s="687"/>
      <c r="C23" s="693"/>
      <c r="D23" s="697"/>
      <c r="E23" s="701"/>
      <c r="F23" s="654"/>
      <c r="G23" s="646"/>
      <c r="H23" s="213" t="s">
        <v>9</v>
      </c>
      <c r="I23" s="210" t="s">
        <v>312</v>
      </c>
      <c r="J23" s="214">
        <v>5</v>
      </c>
      <c r="K23" s="211">
        <v>0</v>
      </c>
      <c r="L23" s="196">
        <f>K23/J23*100</f>
        <v>0</v>
      </c>
      <c r="N23" s="683"/>
      <c r="O23" s="6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</row>
    <row r="24" spans="1:56" s="184" customFormat="1" ht="23.25" customHeight="1">
      <c r="A24" s="505"/>
      <c r="B24" s="687"/>
      <c r="C24" s="693"/>
      <c r="D24" s="696" t="s">
        <v>43</v>
      </c>
      <c r="E24" s="700">
        <f>(E22/90)*10</f>
        <v>290.05555555555554</v>
      </c>
      <c r="F24" s="702">
        <v>0</v>
      </c>
      <c r="G24" s="698">
        <f t="shared" ref="G24" si="2">F24/E24*100</f>
        <v>0</v>
      </c>
      <c r="H24" s="645" t="s">
        <v>10</v>
      </c>
      <c r="I24" s="653" t="s">
        <v>314</v>
      </c>
      <c r="J24" s="643">
        <v>20</v>
      </c>
      <c r="K24" s="645">
        <v>0</v>
      </c>
      <c r="L24" s="645">
        <f>K24/J24*100</f>
        <v>0</v>
      </c>
      <c r="N24" s="683"/>
      <c r="O24" s="6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</row>
    <row r="25" spans="1:56" s="184" customFormat="1">
      <c r="A25" s="506"/>
      <c r="B25" s="688"/>
      <c r="C25" s="694"/>
      <c r="D25" s="697"/>
      <c r="E25" s="701"/>
      <c r="F25" s="654"/>
      <c r="G25" s="646"/>
      <c r="H25" s="646"/>
      <c r="I25" s="506"/>
      <c r="J25" s="644"/>
      <c r="K25" s="646"/>
      <c r="L25" s="646"/>
      <c r="N25" s="646"/>
      <c r="O25" s="646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</row>
    <row r="26" spans="1:56" s="184" customFormat="1" hidden="1">
      <c r="A26" s="653">
        <v>3</v>
      </c>
      <c r="B26" s="686" t="s">
        <v>304</v>
      </c>
      <c r="C26" s="689"/>
      <c r="D26" s="185" t="s">
        <v>41</v>
      </c>
      <c r="E26" s="186">
        <f>SUM(E27:E30)</f>
        <v>0</v>
      </c>
      <c r="F26" s="186">
        <f>SUM(F27:F30)</f>
        <v>0</v>
      </c>
      <c r="G26" s="179" t="e">
        <f t="shared" ref="G26" si="3">F26/E26*100</f>
        <v>#DIV/0!</v>
      </c>
      <c r="H26" s="187"/>
      <c r="I26" s="187"/>
      <c r="J26" s="187"/>
      <c r="K26" s="187"/>
      <c r="L26" s="187"/>
      <c r="N26" s="645"/>
      <c r="O26" s="645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</row>
    <row r="27" spans="1:56" s="184" customFormat="1" hidden="1">
      <c r="A27" s="505"/>
      <c r="B27" s="687"/>
      <c r="C27" s="690"/>
      <c r="D27" s="181" t="s">
        <v>37</v>
      </c>
      <c r="E27" s="186">
        <v>0</v>
      </c>
      <c r="F27" s="186">
        <v>0</v>
      </c>
      <c r="G27" s="179">
        <v>0</v>
      </c>
      <c r="J27" s="195"/>
      <c r="K27" s="195"/>
      <c r="L27" s="195"/>
      <c r="N27" s="683"/>
      <c r="O27" s="6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</row>
    <row r="28" spans="1:56" s="184" customFormat="1" ht="25.5" hidden="1">
      <c r="A28" s="505"/>
      <c r="B28" s="687"/>
      <c r="C28" s="690"/>
      <c r="D28" s="182" t="s">
        <v>283</v>
      </c>
      <c r="E28" s="186">
        <v>0</v>
      </c>
      <c r="F28" s="188">
        <v>0</v>
      </c>
      <c r="G28" s="179" t="e">
        <f t="shared" ref="G28:G29" si="4">F28/E28*100</f>
        <v>#DIV/0!</v>
      </c>
      <c r="H28" s="195"/>
      <c r="I28" s="195"/>
      <c r="J28" s="195">
        <v>0</v>
      </c>
      <c r="K28" s="195">
        <v>0</v>
      </c>
      <c r="L28" s="195" t="e">
        <f>K28/J28*100</f>
        <v>#DIV/0!</v>
      </c>
      <c r="N28" s="683"/>
      <c r="O28" s="6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</row>
    <row r="29" spans="1:56" s="184" customFormat="1" hidden="1">
      <c r="A29" s="505"/>
      <c r="B29" s="687"/>
      <c r="C29" s="690"/>
      <c r="D29" s="182" t="s">
        <v>43</v>
      </c>
      <c r="E29" s="186">
        <v>0</v>
      </c>
      <c r="F29" s="188">
        <v>0</v>
      </c>
      <c r="G29" s="179" t="e">
        <f t="shared" si="4"/>
        <v>#DIV/0!</v>
      </c>
      <c r="H29" s="195"/>
      <c r="I29" s="195"/>
      <c r="J29" s="195">
        <v>0</v>
      </c>
      <c r="K29" s="195">
        <v>0</v>
      </c>
      <c r="L29" s="195" t="e">
        <f>K29/J29*100</f>
        <v>#DIV/0!</v>
      </c>
      <c r="N29" s="683"/>
      <c r="O29" s="6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</row>
    <row r="30" spans="1:56" s="184" customFormat="1" ht="25.5" hidden="1">
      <c r="A30" s="506"/>
      <c r="B30" s="688"/>
      <c r="C30" s="691"/>
      <c r="D30" s="182" t="s">
        <v>264</v>
      </c>
      <c r="E30" s="186">
        <v>0</v>
      </c>
      <c r="F30" s="186">
        <v>0</v>
      </c>
      <c r="G30" s="179">
        <v>0</v>
      </c>
      <c r="H30" s="195"/>
      <c r="I30" s="195"/>
      <c r="J30" s="195"/>
      <c r="K30" s="195"/>
      <c r="L30" s="195"/>
      <c r="N30" s="646"/>
      <c r="O30" s="646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</row>
    <row r="32" spans="1:56" s="189" customFormat="1" ht="11.85" customHeight="1">
      <c r="A32" s="189" t="s">
        <v>284</v>
      </c>
      <c r="C32" s="190"/>
    </row>
    <row r="33" spans="1:16" s="189" customFormat="1" ht="32.450000000000003" customHeight="1">
      <c r="A33" s="649" t="s">
        <v>291</v>
      </c>
      <c r="B33" s="649"/>
      <c r="C33" s="649"/>
      <c r="D33" s="649"/>
      <c r="E33" s="649"/>
      <c r="F33" s="649"/>
      <c r="G33" s="649"/>
    </row>
    <row r="34" spans="1:16" ht="35.450000000000003" customHeight="1">
      <c r="A34" s="650" t="s">
        <v>294</v>
      </c>
      <c r="B34" s="650"/>
      <c r="C34" s="650"/>
      <c r="D34" s="650"/>
      <c r="E34" s="650"/>
      <c r="F34" s="650"/>
      <c r="G34" s="650"/>
    </row>
    <row r="35" spans="1:16">
      <c r="A35" s="191"/>
      <c r="B35" s="191"/>
    </row>
    <row r="36" spans="1:16" s="192" customFormat="1" ht="21.4" customHeight="1">
      <c r="A36" s="651" t="s">
        <v>382</v>
      </c>
      <c r="B36" s="651"/>
      <c r="C36" s="651"/>
      <c r="D36" s="651"/>
      <c r="E36" s="651"/>
      <c r="F36" s="651"/>
      <c r="G36" s="651"/>
      <c r="H36" s="512"/>
      <c r="I36" s="512"/>
      <c r="J36" s="512"/>
      <c r="K36" s="512"/>
      <c r="L36" s="512"/>
      <c r="M36" s="198"/>
      <c r="N36" s="198"/>
      <c r="O36" s="194" t="s">
        <v>285</v>
      </c>
      <c r="P36" s="193"/>
    </row>
    <row r="37" spans="1:16" ht="45" customHeight="1">
      <c r="A37" s="652" t="s">
        <v>383</v>
      </c>
      <c r="B37" s="652"/>
      <c r="C37" s="652"/>
      <c r="D37" s="652"/>
      <c r="E37" s="652"/>
      <c r="F37" s="652"/>
      <c r="G37" s="652"/>
      <c r="H37" s="652"/>
      <c r="I37" s="652"/>
      <c r="J37" s="652"/>
      <c r="K37" s="652"/>
      <c r="L37" s="199"/>
      <c r="M37" s="199"/>
      <c r="N37" s="199"/>
    </row>
    <row r="38" spans="1:16" ht="18.75">
      <c r="A38" s="509"/>
      <c r="B38" s="648"/>
      <c r="C38" s="197"/>
      <c r="D38" s="118"/>
      <c r="E38" s="119"/>
      <c r="F38" s="119"/>
      <c r="G38" s="119"/>
      <c r="H38" s="197"/>
      <c r="I38" s="197"/>
      <c r="J38" s="197"/>
      <c r="K38" s="197"/>
      <c r="L38" s="199"/>
      <c r="M38" s="199"/>
      <c r="N38" s="199"/>
    </row>
    <row r="39" spans="1:16" ht="18.75">
      <c r="A39" s="511"/>
      <c r="B39" s="511"/>
      <c r="C39" s="511"/>
      <c r="D39" s="647"/>
      <c r="E39" s="647"/>
      <c r="F39" s="647"/>
      <c r="G39" s="647"/>
      <c r="H39" s="647"/>
      <c r="I39" s="647"/>
      <c r="J39" s="647"/>
      <c r="K39" s="647"/>
      <c r="L39" s="199"/>
      <c r="M39" s="199"/>
      <c r="N39" s="199"/>
    </row>
  </sheetData>
  <mergeCells count="96">
    <mergeCell ref="D19:D20"/>
    <mergeCell ref="E19:E20"/>
    <mergeCell ref="F19:F20"/>
    <mergeCell ref="G19:G20"/>
    <mergeCell ref="D24:D25"/>
    <mergeCell ref="E24:E25"/>
    <mergeCell ref="F24:F25"/>
    <mergeCell ref="G24:G25"/>
    <mergeCell ref="E22:E23"/>
    <mergeCell ref="F22:F23"/>
    <mergeCell ref="G22:G23"/>
    <mergeCell ref="D17:D18"/>
    <mergeCell ref="E17:E18"/>
    <mergeCell ref="F17:F18"/>
    <mergeCell ref="G17:G18"/>
    <mergeCell ref="D11:D12"/>
    <mergeCell ref="E11:E12"/>
    <mergeCell ref="F11:F12"/>
    <mergeCell ref="G11:G12"/>
    <mergeCell ref="D13:D14"/>
    <mergeCell ref="E13:E14"/>
    <mergeCell ref="F13:F14"/>
    <mergeCell ref="G13:G14"/>
    <mergeCell ref="M16:M20"/>
    <mergeCell ref="N16:N20"/>
    <mergeCell ref="O16:O20"/>
    <mergeCell ref="A26:A30"/>
    <mergeCell ref="B26:B30"/>
    <mergeCell ref="C26:C30"/>
    <mergeCell ref="N26:N30"/>
    <mergeCell ref="O21:O25"/>
    <mergeCell ref="O26:O30"/>
    <mergeCell ref="A21:A25"/>
    <mergeCell ref="B21:B25"/>
    <mergeCell ref="C21:C25"/>
    <mergeCell ref="N21:N25"/>
    <mergeCell ref="A16:A20"/>
    <mergeCell ref="H24:H25"/>
    <mergeCell ref="D22:D23"/>
    <mergeCell ref="E7:E8"/>
    <mergeCell ref="F7:F8"/>
    <mergeCell ref="G7:G8"/>
    <mergeCell ref="L10:L14"/>
    <mergeCell ref="B16:B20"/>
    <mergeCell ref="C16:C20"/>
    <mergeCell ref="H16:H18"/>
    <mergeCell ref="H19:H20"/>
    <mergeCell ref="I16:I18"/>
    <mergeCell ref="I19:I20"/>
    <mergeCell ref="J19:J20"/>
    <mergeCell ref="K19:K20"/>
    <mergeCell ref="L19:L20"/>
    <mergeCell ref="J16:J18"/>
    <mergeCell ref="K16:K18"/>
    <mergeCell ref="L16:L18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J21:J22"/>
    <mergeCell ref="K21:K22"/>
    <mergeCell ref="A39:K39"/>
    <mergeCell ref="A38:B38"/>
    <mergeCell ref="A33:G33"/>
    <mergeCell ref="A34:G34"/>
    <mergeCell ref="A36:L36"/>
    <mergeCell ref="A37:K37"/>
    <mergeCell ref="K24:K25"/>
    <mergeCell ref="L24:L25"/>
    <mergeCell ref="I24:I25"/>
    <mergeCell ref="H21:H22"/>
    <mergeCell ref="I21:I22"/>
    <mergeCell ref="L21:L22"/>
    <mergeCell ref="J24:J25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2023-10-17T09:21:00Z</cp:lastPrinted>
  <dcterms:created xsi:type="dcterms:W3CDTF">2011-05-17T05:04:33Z</dcterms:created>
  <dcterms:modified xsi:type="dcterms:W3CDTF">2024-03-05T10:13:28Z</dcterms:modified>
</cp:coreProperties>
</file>